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5C0" lockStructure="1"/>
  <bookViews>
    <workbookView xWindow="600" yWindow="90" windowWidth="20475" windowHeight="9615" tabRatio="601"/>
  </bookViews>
  <sheets>
    <sheet name="2-1号" sheetId="34" r:id="rId1"/>
    <sheet name="2-2" sheetId="44" r:id="rId2"/>
  </sheets>
  <definedNames>
    <definedName name="_xlnm.Print_Area" localSheetId="0">'2-1号'!$A$1:$M$82</definedName>
    <definedName name="_xlnm.Print_Area" localSheetId="1">'2-2'!$A$1:$M$81</definedName>
    <definedName name="_xlnm.Print_Titles" localSheetId="0">'2-1号'!$4:$4</definedName>
    <definedName name="_xlnm.Print_Titles" localSheetId="1">'2-2'!$4:$4</definedName>
  </definedNames>
  <calcPr calcId="145621"/>
</workbook>
</file>

<file path=xl/calcChain.xml><?xml version="1.0" encoding="utf-8"?>
<calcChain xmlns="http://schemas.openxmlformats.org/spreadsheetml/2006/main">
  <c r="J73" i="44" l="1"/>
  <c r="I73" i="44"/>
  <c r="J72" i="44"/>
  <c r="I72" i="44"/>
  <c r="J43" i="44"/>
  <c r="J44" i="44" s="1"/>
  <c r="I43" i="44"/>
  <c r="J36" i="44"/>
  <c r="I36" i="44"/>
  <c r="I44" i="44" s="1"/>
  <c r="J27" i="44"/>
  <c r="J28" i="44" s="1"/>
  <c r="I27" i="44"/>
  <c r="J16" i="44"/>
  <c r="I16" i="44"/>
  <c r="I28" i="44" s="1"/>
  <c r="K63" i="44"/>
  <c r="M63" i="44" s="1"/>
  <c r="K72" i="44"/>
  <c r="K37" i="44"/>
  <c r="M37" i="44" s="1"/>
  <c r="K35" i="44"/>
  <c r="K30" i="44"/>
  <c r="K36" i="44" s="1"/>
  <c r="K17" i="44"/>
  <c r="M15" i="44"/>
  <c r="M14" i="44"/>
  <c r="K12" i="44"/>
  <c r="M12" i="44" s="1"/>
  <c r="K11" i="44"/>
  <c r="M11" i="44" s="1"/>
  <c r="K10" i="44"/>
  <c r="M10" i="44" s="1"/>
  <c r="K9" i="44"/>
  <c r="K8" i="44"/>
  <c r="M8" i="44" s="1"/>
  <c r="K7" i="44"/>
  <c r="M7" i="44" s="1"/>
  <c r="K6" i="44"/>
  <c r="M6" i="44" s="1"/>
  <c r="K5" i="44"/>
  <c r="M5" i="44" s="1"/>
  <c r="M80" i="44"/>
  <c r="M79" i="44"/>
  <c r="M78" i="44"/>
  <c r="M77" i="44"/>
  <c r="M75" i="44"/>
  <c r="M13" i="44"/>
  <c r="M9" i="44"/>
  <c r="I45" i="44" l="1"/>
  <c r="I74" i="44" s="1"/>
  <c r="I76" i="44" s="1"/>
  <c r="I81" i="44" s="1"/>
  <c r="J45" i="44"/>
  <c r="J74" i="44" s="1"/>
  <c r="J76" i="44" s="1"/>
  <c r="J81" i="44" s="1"/>
  <c r="M16" i="44"/>
  <c r="K43" i="44"/>
  <c r="K44" i="44" s="1"/>
  <c r="K16" i="44"/>
  <c r="M30" i="44"/>
  <c r="M35" i="44"/>
  <c r="K18" i="44"/>
  <c r="M18" i="44" s="1"/>
  <c r="M17" i="44"/>
  <c r="M72" i="44"/>
  <c r="M43" i="44"/>
  <c r="M81" i="34"/>
  <c r="M80" i="34"/>
  <c r="M79" i="34"/>
  <c r="M78" i="34"/>
  <c r="K72" i="34"/>
  <c r="M63" i="34"/>
  <c r="M36" i="44" l="1"/>
  <c r="M44" i="44" s="1"/>
  <c r="K19" i="44"/>
  <c r="K58" i="34"/>
  <c r="K73" i="34" s="1"/>
  <c r="K74" i="34" s="1"/>
  <c r="K77" i="34" s="1"/>
  <c r="K82" i="34" s="1"/>
  <c r="M82" i="34" s="1"/>
  <c r="K36" i="34"/>
  <c r="M36" i="34" s="1"/>
  <c r="K43" i="34"/>
  <c r="K27" i="34"/>
  <c r="K16" i="34"/>
  <c r="M76" i="34"/>
  <c r="M42" i="34"/>
  <c r="M41" i="34"/>
  <c r="M40" i="34"/>
  <c r="M39" i="34"/>
  <c r="M38" i="34"/>
  <c r="M37" i="34"/>
  <c r="M35" i="34"/>
  <c r="M34" i="34"/>
  <c r="M33" i="34"/>
  <c r="M32" i="34"/>
  <c r="M31" i="34"/>
  <c r="M30" i="34"/>
  <c r="M29" i="34"/>
  <c r="M26" i="34"/>
  <c r="M25" i="34"/>
  <c r="M24" i="34"/>
  <c r="M23" i="34"/>
  <c r="M22" i="34"/>
  <c r="M21" i="34"/>
  <c r="M20" i="34"/>
  <c r="M17" i="34"/>
  <c r="M14" i="34"/>
  <c r="M13" i="34"/>
  <c r="M11" i="34"/>
  <c r="M10" i="34"/>
  <c r="M9" i="34"/>
  <c r="M19" i="44" l="1"/>
  <c r="K20" i="44"/>
  <c r="M19" i="34"/>
  <c r="M72" i="34"/>
  <c r="M6" i="34"/>
  <c r="M5" i="34"/>
  <c r="M12" i="34"/>
  <c r="M8" i="34"/>
  <c r="M7" i="34"/>
  <c r="M15" i="34"/>
  <c r="M20" i="44" l="1"/>
  <c r="K44" i="34"/>
  <c r="M27" i="34"/>
  <c r="M73" i="34"/>
  <c r="M18" i="34"/>
  <c r="K22" i="44" l="1"/>
  <c r="M44" i="34"/>
  <c r="M43" i="34"/>
  <c r="M58" i="34"/>
  <c r="M16" i="34"/>
  <c r="K28" i="34"/>
  <c r="K45" i="34" s="1"/>
  <c r="M45" i="34" s="1"/>
  <c r="M22" i="44" l="1"/>
  <c r="K23" i="44"/>
  <c r="M28" i="34"/>
  <c r="M24" i="44" l="1"/>
  <c r="M23" i="44"/>
  <c r="M77" i="34"/>
  <c r="M74" i="34"/>
  <c r="M25" i="44" l="1"/>
  <c r="M26" i="44"/>
  <c r="M27" i="44" l="1"/>
  <c r="M28" i="44" s="1"/>
  <c r="M45" i="44" s="1"/>
  <c r="K27" i="44"/>
  <c r="K28" i="44" s="1"/>
  <c r="K45" i="44" s="1"/>
  <c r="M73" i="44" l="1"/>
  <c r="M74" i="44" s="1"/>
  <c r="M76" i="44" s="1"/>
  <c r="M81" i="44" s="1"/>
  <c r="K73" i="44"/>
  <c r="K74" i="44" s="1"/>
  <c r="K76" i="44" s="1"/>
  <c r="K81" i="44" s="1"/>
</calcChain>
</file>

<file path=xl/sharedStrings.xml><?xml version="1.0" encoding="utf-8"?>
<sst xmlns="http://schemas.openxmlformats.org/spreadsheetml/2006/main" count="218" uniqueCount="117">
  <si>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</si>
  <si>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</si>
  <si>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</si>
  <si>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経常活動による収支</t>
    <rPh sb="0" eb="2">
      <t>ケイジョウ</t>
    </rPh>
    <rPh sb="2" eb="4">
      <t>カツドウ</t>
    </rPh>
    <rPh sb="7" eb="9">
      <t>シュウシ</t>
    </rPh>
    <phoneticPr fontId="1"/>
  </si>
  <si>
    <t>収入</t>
    <rPh sb="0" eb="2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</si>
  <si>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</si>
  <si>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寄附金収入</t>
    <rPh sb="0" eb="3">
      <t>キフキン</t>
    </rPh>
    <rPh sb="3" eb="5">
      <t>シュウニュウ</t>
    </rPh>
    <phoneticPr fontId="1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</si>
  <si>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1"/>
  </si>
  <si>
    <t>受託金収入</t>
    <rPh sb="0" eb="2">
      <t>ジュタク</t>
    </rPh>
    <rPh sb="2" eb="3">
      <t>キン</t>
    </rPh>
    <rPh sb="3" eb="5">
      <t>シュウニュウ</t>
    </rPh>
    <phoneticPr fontId="1"/>
  </si>
  <si>
    <t>事業収入</t>
    <rPh sb="0" eb="2">
      <t>ジギョウ</t>
    </rPh>
    <rPh sb="2" eb="4">
      <t>シュウニュウ</t>
    </rPh>
    <phoneticPr fontId="1"/>
  </si>
  <si>
    <t>貸付事業等収入</t>
    <rPh sb="0" eb="2">
      <t>カシツケ</t>
    </rPh>
    <rPh sb="2" eb="5">
      <t>ジギョウトウ</t>
    </rPh>
    <rPh sb="5" eb="7">
      <t>シュウニュウ</t>
    </rPh>
    <phoneticPr fontId="1"/>
  </si>
  <si>
    <t>介護保険収入</t>
    <rPh sb="0" eb="2">
      <t>カイゴ</t>
    </rPh>
    <rPh sb="2" eb="4">
      <t>ホケン</t>
    </rPh>
    <rPh sb="4" eb="6">
      <t>シュウニュウ</t>
    </rPh>
    <phoneticPr fontId="1"/>
  </si>
  <si>
    <t>有価証券売却益</t>
    <rPh sb="0" eb="2">
      <t>ユウカ</t>
    </rPh>
    <rPh sb="2" eb="4">
      <t>ショウケン</t>
    </rPh>
    <rPh sb="4" eb="6">
      <t>バイキャク</t>
    </rPh>
    <rPh sb="6" eb="7">
      <t>エキ</t>
    </rPh>
    <phoneticPr fontId="1"/>
  </si>
  <si>
    <t>有価証券評価益</t>
    <rPh sb="0" eb="2">
      <t>ユウカ</t>
    </rPh>
    <rPh sb="2" eb="4">
      <t>ショウケン</t>
    </rPh>
    <rPh sb="4" eb="6">
      <t>ヒョウカ</t>
    </rPh>
    <rPh sb="6" eb="7">
      <t>エキ</t>
    </rPh>
    <phoneticPr fontId="1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</si>
  <si>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1"/>
  </si>
  <si>
    <t>有価証券売却損</t>
    <rPh sb="0" eb="2">
      <t>ユウカ</t>
    </rPh>
    <rPh sb="2" eb="4">
      <t>ショウケン</t>
    </rPh>
    <rPh sb="4" eb="6">
      <t>バイキャク</t>
    </rPh>
    <rPh sb="6" eb="7">
      <t>ソン</t>
    </rPh>
    <phoneticPr fontId="1"/>
  </si>
  <si>
    <t>資産評価損</t>
    <rPh sb="0" eb="2">
      <t>シサン</t>
    </rPh>
    <rPh sb="2" eb="4">
      <t>ヒョウカ</t>
    </rPh>
    <rPh sb="4" eb="5">
      <t>ソン</t>
    </rPh>
    <phoneticPr fontId="1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</si>
  <si>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1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</si>
  <si>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1"/>
  </si>
  <si>
    <t>徴収不能額</t>
    <rPh sb="0" eb="2">
      <t>チョウシュウ</t>
    </rPh>
    <rPh sb="2" eb="4">
      <t>フノウ</t>
    </rPh>
    <rPh sb="4" eb="5">
      <t>ガク</t>
    </rPh>
    <phoneticPr fontId="1"/>
  </si>
  <si>
    <t>大区分</t>
    <rPh sb="0" eb="1">
      <t>ダイ</t>
    </rPh>
    <rPh sb="1" eb="3">
      <t>クブン</t>
    </rPh>
    <phoneticPr fontId="1"/>
  </si>
  <si>
    <t>中区分</t>
    <rPh sb="0" eb="1">
      <t>チュウ</t>
    </rPh>
    <rPh sb="1" eb="3">
      <t>クブン</t>
    </rPh>
    <phoneticPr fontId="1"/>
  </si>
  <si>
    <t>小区分</t>
    <rPh sb="0" eb="1">
      <t>ショウ</t>
    </rPh>
    <rPh sb="1" eb="3">
      <t>クブン</t>
    </rPh>
    <phoneticPr fontId="1"/>
  </si>
  <si>
    <t>　　　　　　　（自）平成２７年４月１日　（至）平成２８年３月３１日</t>
    <rPh sb="8" eb="9">
      <t>ジ</t>
    </rPh>
    <rPh sb="10" eb="12">
      <t>ヘイセイ</t>
    </rPh>
    <rPh sb="14" eb="15">
      <t>ネン</t>
    </rPh>
    <rPh sb="16" eb="17">
      <t>ツキ</t>
    </rPh>
    <rPh sb="18" eb="19">
      <t>ヒ</t>
    </rPh>
    <rPh sb="21" eb="22">
      <t>イタル</t>
    </rPh>
    <rPh sb="23" eb="25">
      <t>ヘイセイ</t>
    </rPh>
    <rPh sb="27" eb="28">
      <t>ネン</t>
    </rPh>
    <rPh sb="29" eb="30">
      <t>ツキ</t>
    </rPh>
    <rPh sb="32" eb="33">
      <t>ヒ</t>
    </rPh>
    <phoneticPr fontId="1"/>
  </si>
  <si>
    <t>勘定科目</t>
    <rPh sb="0" eb="2">
      <t>カンジョウ</t>
    </rPh>
    <rPh sb="2" eb="4">
      <t>カモク</t>
    </rPh>
    <phoneticPr fontId="1"/>
  </si>
  <si>
    <t>内部取引消去</t>
    <rPh sb="0" eb="2">
      <t>ナイブ</t>
    </rPh>
    <rPh sb="2" eb="4">
      <t>トリヒキ</t>
    </rPh>
    <rPh sb="4" eb="6">
      <t>ショウキョ</t>
    </rPh>
    <phoneticPr fontId="1"/>
  </si>
  <si>
    <t>当年度決算</t>
    <rPh sb="0" eb="1">
      <t>トウ</t>
    </rPh>
    <rPh sb="1" eb="3">
      <t>ネンド</t>
    </rPh>
    <rPh sb="3" eb="5">
      <t>ケッサン</t>
    </rPh>
    <phoneticPr fontId="1"/>
  </si>
  <si>
    <t>前年度決算</t>
    <rPh sb="0" eb="3">
      <t>ゼンネンド</t>
    </rPh>
    <rPh sb="3" eb="5">
      <t>ケッサン</t>
    </rPh>
    <phoneticPr fontId="1"/>
  </si>
  <si>
    <t>増減</t>
    <rPh sb="0" eb="2">
      <t>ゾウゲン</t>
    </rPh>
    <phoneticPr fontId="1"/>
  </si>
  <si>
    <t>会費収益</t>
    <rPh sb="0" eb="2">
      <t>カイヒ</t>
    </rPh>
    <rPh sb="2" eb="4">
      <t>シュウエキ</t>
    </rPh>
    <phoneticPr fontId="1"/>
  </si>
  <si>
    <t>寄附金収益</t>
    <rPh sb="0" eb="3">
      <t>キフキン</t>
    </rPh>
    <rPh sb="3" eb="5">
      <t>シュウエキ</t>
    </rPh>
    <phoneticPr fontId="1"/>
  </si>
  <si>
    <t>経常経費補助金収益</t>
    <rPh sb="0" eb="2">
      <t>ケイジョウ</t>
    </rPh>
    <rPh sb="2" eb="4">
      <t>ケイヒ</t>
    </rPh>
    <rPh sb="4" eb="7">
      <t>ホジョキン</t>
    </rPh>
    <rPh sb="7" eb="9">
      <t>シュウエキ</t>
    </rPh>
    <phoneticPr fontId="1"/>
  </si>
  <si>
    <t>経常経費寄附金収益</t>
    <rPh sb="0" eb="2">
      <t>ケイジョウ</t>
    </rPh>
    <rPh sb="2" eb="4">
      <t>ケイヒ</t>
    </rPh>
    <rPh sb="4" eb="7">
      <t>キフキン</t>
    </rPh>
    <rPh sb="7" eb="9">
      <t>シュウエキ</t>
    </rPh>
    <phoneticPr fontId="1"/>
  </si>
  <si>
    <t>様式第２号の１様式</t>
  </si>
  <si>
    <t>単位：円</t>
    <rPh sb="0" eb="2">
      <t>タンイ</t>
    </rPh>
    <rPh sb="3" eb="4">
      <t>エン</t>
    </rPh>
    <phoneticPr fontId="1"/>
  </si>
  <si>
    <t>サービス活動増減の部</t>
    <rPh sb="4" eb="6">
      <t>カツドウ</t>
    </rPh>
    <rPh sb="6" eb="8">
      <t>ゾウゲン</t>
    </rPh>
    <rPh sb="9" eb="10">
      <t>ブ</t>
    </rPh>
    <phoneticPr fontId="1"/>
  </si>
  <si>
    <t>収益</t>
    <rPh sb="0" eb="2">
      <t>シュウエキ</t>
    </rPh>
    <phoneticPr fontId="1"/>
  </si>
  <si>
    <t>受託金収益</t>
    <rPh sb="0" eb="2">
      <t>ジュタク</t>
    </rPh>
    <rPh sb="2" eb="3">
      <t>キン</t>
    </rPh>
    <rPh sb="3" eb="5">
      <t>シュウエキ</t>
    </rPh>
    <phoneticPr fontId="1"/>
  </si>
  <si>
    <t>事業収益</t>
    <rPh sb="0" eb="2">
      <t>ジギョウ</t>
    </rPh>
    <rPh sb="2" eb="4">
      <t>シュウエキ</t>
    </rPh>
    <phoneticPr fontId="1"/>
  </si>
  <si>
    <t>貸付事業等収益</t>
    <rPh sb="0" eb="2">
      <t>カシツケ</t>
    </rPh>
    <rPh sb="2" eb="5">
      <t>ジギョウトウ</t>
    </rPh>
    <rPh sb="5" eb="7">
      <t>シュウエキ</t>
    </rPh>
    <phoneticPr fontId="1"/>
  </si>
  <si>
    <t>介護保険事業収益</t>
    <rPh sb="0" eb="2">
      <t>カイゴ</t>
    </rPh>
    <rPh sb="2" eb="4">
      <t>ホケン</t>
    </rPh>
    <rPh sb="4" eb="6">
      <t>ジギョウ</t>
    </rPh>
    <rPh sb="6" eb="8">
      <t>シュウエキ</t>
    </rPh>
    <phoneticPr fontId="1"/>
  </si>
  <si>
    <t>障害福祉サービス等事業収益</t>
    <rPh sb="0" eb="8">
      <t>ショウ</t>
    </rPh>
    <rPh sb="8" eb="9">
      <t>トウ</t>
    </rPh>
    <rPh sb="9" eb="11">
      <t>ジギョウ</t>
    </rPh>
    <rPh sb="11" eb="13">
      <t>シュウエキ</t>
    </rPh>
    <phoneticPr fontId="1"/>
  </si>
  <si>
    <t>その他の事業収益</t>
    <rPh sb="2" eb="3">
      <t>タ</t>
    </rPh>
    <rPh sb="4" eb="6">
      <t>ジギョウ</t>
    </rPh>
    <rPh sb="6" eb="8">
      <t>シュウエキ</t>
    </rPh>
    <phoneticPr fontId="1"/>
  </si>
  <si>
    <t>その他の収益</t>
    <rPh sb="2" eb="3">
      <t>タ</t>
    </rPh>
    <rPh sb="4" eb="6">
      <t>シュウエキ</t>
    </rPh>
    <phoneticPr fontId="1"/>
  </si>
  <si>
    <t>サービス活動収益計（１）</t>
    <rPh sb="4" eb="6">
      <t>カツドウ</t>
    </rPh>
    <rPh sb="6" eb="8">
      <t>シュウエキ</t>
    </rPh>
    <rPh sb="8" eb="9">
      <t>ケイ</t>
    </rPh>
    <phoneticPr fontId="1"/>
  </si>
  <si>
    <t>費用</t>
    <rPh sb="0" eb="2">
      <t>ヒヨウ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</si>
  <si>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</si>
  <si>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</si>
  <si>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</si>
  <si>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助成金費用</t>
    <rPh sb="0" eb="3">
      <t>ジョセイキン</t>
    </rPh>
    <rPh sb="3" eb="5">
      <t>ヒヨウ</t>
    </rPh>
    <phoneticPr fontId="1"/>
  </si>
  <si>
    <t>負担金費用</t>
    <rPh sb="0" eb="3">
      <t>フタンキン</t>
    </rPh>
    <rPh sb="3" eb="5">
      <t>ヒヨウ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</si>
  <si>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</si>
  <si>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国庫補助金等特別積立金取崩額</t>
    <rPh sb="0" eb="2">
      <t>コッコ</t>
    </rPh>
    <rPh sb="2" eb="4">
      <t>ホジョ</t>
    </rPh>
    <rPh sb="4" eb="5">
      <t>キン</t>
    </rPh>
    <rPh sb="5" eb="6">
      <t>トウ</t>
    </rPh>
    <rPh sb="6" eb="8">
      <t>トクベツ</t>
    </rPh>
    <rPh sb="8" eb="10">
      <t>ツミタテ</t>
    </rPh>
    <rPh sb="10" eb="11">
      <t>キン</t>
    </rPh>
    <rPh sb="11" eb="13">
      <t>トリクズシ</t>
    </rPh>
    <rPh sb="13" eb="14">
      <t>ガク</t>
    </rPh>
    <phoneticPr fontId="1"/>
  </si>
  <si>
    <t>徴収不能額引当金繰入</t>
    <rPh sb="0" eb="2">
      <t>チョウシュウ</t>
    </rPh>
    <rPh sb="2" eb="3">
      <t>フ</t>
    </rPh>
    <rPh sb="3" eb="4">
      <t>ノウ</t>
    </rPh>
    <rPh sb="4" eb="5">
      <t>ガク</t>
    </rPh>
    <rPh sb="5" eb="7">
      <t>ヒキアテ</t>
    </rPh>
    <rPh sb="7" eb="8">
      <t>キン</t>
    </rPh>
    <rPh sb="8" eb="10">
      <t>クリイレ</t>
    </rPh>
    <phoneticPr fontId="1"/>
  </si>
  <si>
    <t>その他の費用</t>
    <rPh sb="2" eb="3">
      <t>タ</t>
    </rPh>
    <rPh sb="4" eb="6">
      <t>ヒヨウ</t>
    </rPh>
    <phoneticPr fontId="1"/>
  </si>
  <si>
    <t>サービス活動費用計（2）</t>
    <rPh sb="4" eb="6">
      <t>カツドウ</t>
    </rPh>
    <rPh sb="6" eb="8">
      <t>ヒヨウ</t>
    </rPh>
    <rPh sb="8" eb="9">
      <t>ケイ</t>
    </rPh>
    <phoneticPr fontId="1"/>
  </si>
  <si>
    <t>サービス活動増減差額（3）=（1）-（2）</t>
    <rPh sb="4" eb="6">
      <t>カツドウ</t>
    </rPh>
    <rPh sb="6" eb="8">
      <t>ゾウゲン</t>
    </rPh>
    <rPh sb="8" eb="10">
      <t>サガク</t>
    </rPh>
    <phoneticPr fontId="1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</si>
  <si>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1"/>
  </si>
  <si>
    <t>借入金利息補助金収益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シュウエキ</t>
    </rPh>
    <phoneticPr fontId="1"/>
  </si>
  <si>
    <t>受取利息配当金収益</t>
    <rPh sb="0" eb="2">
      <t>ウケトリ</t>
    </rPh>
    <rPh sb="2" eb="4">
      <t>リソク</t>
    </rPh>
    <rPh sb="4" eb="7">
      <t>ハイトウキン</t>
    </rPh>
    <rPh sb="7" eb="9">
      <t>シュウエキ</t>
    </rPh>
    <phoneticPr fontId="1"/>
  </si>
  <si>
    <t>投資有価証券評価益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エキ</t>
    </rPh>
    <phoneticPr fontId="1"/>
  </si>
  <si>
    <t>投資有価証券売却益</t>
    <rPh sb="0" eb="2">
      <t>トウシ</t>
    </rPh>
    <rPh sb="2" eb="4">
      <t>ユウカ</t>
    </rPh>
    <rPh sb="4" eb="6">
      <t>ショウケン</t>
    </rPh>
    <rPh sb="6" eb="8">
      <t>バイキャク</t>
    </rPh>
    <rPh sb="8" eb="9">
      <t>エキ</t>
    </rPh>
    <phoneticPr fontId="1"/>
  </si>
  <si>
    <t>その他のサービス活動外収益</t>
    <rPh sb="2" eb="3">
      <t>タ</t>
    </rPh>
    <rPh sb="8" eb="10">
      <t>カツドウ</t>
    </rPh>
    <rPh sb="10" eb="11">
      <t>ガイ</t>
    </rPh>
    <rPh sb="11" eb="13">
      <t>シュウエキ</t>
    </rPh>
    <phoneticPr fontId="1"/>
  </si>
  <si>
    <t>サービス活動外収益計（4）</t>
    <rPh sb="4" eb="6">
      <t>カツドウ</t>
    </rPh>
    <rPh sb="6" eb="7">
      <t>ガイ</t>
    </rPh>
    <rPh sb="7" eb="9">
      <t>シュウエキ</t>
    </rPh>
    <rPh sb="9" eb="10">
      <t>ケイ</t>
    </rPh>
    <phoneticPr fontId="1"/>
  </si>
  <si>
    <t>支払利息</t>
    <rPh sb="0" eb="2">
      <t>シハライ</t>
    </rPh>
    <rPh sb="2" eb="4">
      <t>リソク</t>
    </rPh>
    <phoneticPr fontId="1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</si>
  <si>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1"/>
  </si>
  <si>
    <t>投資有価証券売却損</t>
    <rPh sb="0" eb="2">
      <t>トウシ</t>
    </rPh>
    <rPh sb="2" eb="4">
      <t>ユウカ</t>
    </rPh>
    <rPh sb="4" eb="6">
      <t>ショウケン</t>
    </rPh>
    <rPh sb="6" eb="8">
      <t>バイキャク</t>
    </rPh>
    <rPh sb="8" eb="9">
      <t>ソン</t>
    </rPh>
    <phoneticPr fontId="1"/>
  </si>
  <si>
    <t>その他のサービス活動外費用</t>
    <rPh sb="2" eb="3">
      <t>タ</t>
    </rPh>
    <rPh sb="8" eb="10">
      <t>カツドウ</t>
    </rPh>
    <rPh sb="10" eb="11">
      <t>ガイ</t>
    </rPh>
    <rPh sb="11" eb="13">
      <t>ヒヨウ</t>
    </rPh>
    <phoneticPr fontId="1"/>
  </si>
  <si>
    <t>サービス活動外費用計（5）</t>
    <rPh sb="4" eb="6">
      <t>カツドウ</t>
    </rPh>
    <rPh sb="6" eb="7">
      <t>ガイ</t>
    </rPh>
    <rPh sb="7" eb="9">
      <t>ヒヨウ</t>
    </rPh>
    <rPh sb="9" eb="10">
      <t>ケイ</t>
    </rPh>
    <phoneticPr fontId="1"/>
  </si>
  <si>
    <t>サービス活動外増減差額（6）=（4）-（5）</t>
    <rPh sb="4" eb="6">
      <t>カツドウ</t>
    </rPh>
    <rPh sb="6" eb="7">
      <t>ガイ</t>
    </rPh>
    <rPh sb="7" eb="9">
      <t>ゾウゲン</t>
    </rPh>
    <rPh sb="9" eb="11">
      <t>サガク</t>
    </rPh>
    <phoneticPr fontId="1"/>
  </si>
  <si>
    <t>経常増減差額（７）＝（３）+（６）</t>
    <rPh sb="0" eb="2">
      <t>ケイジョウ</t>
    </rPh>
    <rPh sb="2" eb="4">
      <t>ゾウゲン</t>
    </rPh>
    <rPh sb="4" eb="6">
      <t>サガク</t>
    </rPh>
    <phoneticPr fontId="1"/>
  </si>
  <si>
    <t>特別増減の部</t>
    <rPh sb="0" eb="2">
      <t>トクベツ</t>
    </rPh>
    <rPh sb="2" eb="4">
      <t>ゾウゲン</t>
    </rPh>
    <rPh sb="5" eb="6">
      <t>ブ</t>
    </rPh>
    <phoneticPr fontId="1"/>
  </si>
  <si>
    <t>施設整備等補助金収益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シュウエキ</t>
    </rPh>
    <phoneticPr fontId="1"/>
  </si>
  <si>
    <t>施設整備等寄附金収益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シュウエキ</t>
    </rPh>
    <phoneticPr fontId="1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</si>
  <si>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1"/>
  </si>
  <si>
    <t>固定資産受贈額</t>
    <rPh sb="0" eb="2">
      <t>コテイ</t>
    </rPh>
    <rPh sb="2" eb="4">
      <t>シサン</t>
    </rPh>
    <rPh sb="4" eb="6">
      <t>ジュゾウ</t>
    </rPh>
    <rPh sb="6" eb="7">
      <t>ガク</t>
    </rPh>
    <phoneticPr fontId="1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</si>
  <si>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1"/>
  </si>
  <si>
    <t>事業区分間繰入金収益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シュウエキ</t>
    </rPh>
    <phoneticPr fontId="1"/>
  </si>
  <si>
    <t>事業区分間固定資産移管収益</t>
    <rPh sb="0" eb="2">
      <t>ジギョウ</t>
    </rPh>
    <rPh sb="2" eb="4">
      <t>クブン</t>
    </rPh>
    <rPh sb="4" eb="5">
      <t>カン</t>
    </rPh>
    <rPh sb="5" eb="7">
      <t>コテイ</t>
    </rPh>
    <rPh sb="7" eb="9">
      <t>シサン</t>
    </rPh>
    <rPh sb="9" eb="11">
      <t>イカン</t>
    </rPh>
    <rPh sb="11" eb="13">
      <t>シュウエキ</t>
    </rPh>
    <phoneticPr fontId="1"/>
  </si>
  <si>
    <t>拠点区分間固定資産移管収益</t>
    <rPh sb="0" eb="2">
      <t>キョテン</t>
    </rPh>
    <rPh sb="2" eb="4">
      <t>クブン</t>
    </rPh>
    <rPh sb="4" eb="5">
      <t>カン</t>
    </rPh>
    <rPh sb="5" eb="7">
      <t>コテイ</t>
    </rPh>
    <rPh sb="7" eb="9">
      <t>シサン</t>
    </rPh>
    <rPh sb="9" eb="11">
      <t>イカン</t>
    </rPh>
    <rPh sb="11" eb="13">
      <t>シュウエキ</t>
    </rPh>
    <phoneticPr fontId="1"/>
  </si>
  <si>
    <t>サービス区分間固定資産移管収益</t>
    <rPh sb="4" eb="6">
      <t>クブン</t>
    </rPh>
    <rPh sb="6" eb="7">
      <t>カン</t>
    </rPh>
    <rPh sb="7" eb="9">
      <t>コテイ</t>
    </rPh>
    <rPh sb="9" eb="11">
      <t>シサン</t>
    </rPh>
    <rPh sb="11" eb="13">
      <t>イカン</t>
    </rPh>
    <rPh sb="13" eb="15">
      <t>シュウエキ</t>
    </rPh>
    <phoneticPr fontId="1"/>
  </si>
  <si>
    <t>その他の特別収益</t>
    <rPh sb="2" eb="3">
      <t>タ</t>
    </rPh>
    <rPh sb="4" eb="6">
      <t>トクベツ</t>
    </rPh>
    <rPh sb="6" eb="8">
      <t>シュウエキ</t>
    </rPh>
    <phoneticPr fontId="1"/>
  </si>
  <si>
    <t>特別収益計（８）</t>
    <rPh sb="0" eb="2">
      <t>トクベツ</t>
    </rPh>
    <rPh sb="2" eb="4">
      <t>シュウエキ</t>
    </rPh>
    <rPh sb="4" eb="5">
      <t>ケイ</t>
    </rPh>
    <phoneticPr fontId="1"/>
  </si>
  <si>
    <t>基本金組入額</t>
    <rPh sb="0" eb="2">
      <t>キホン</t>
    </rPh>
    <rPh sb="2" eb="3">
      <t>キン</t>
    </rPh>
    <rPh sb="3" eb="5">
      <t>クミイ</t>
    </rPh>
    <rPh sb="5" eb="6">
      <t>ガク</t>
    </rPh>
    <phoneticPr fontId="1"/>
  </si>
  <si>
    <t>資産評価損</t>
    <rPh sb="0" eb="2">
      <t>シサン</t>
    </rPh>
    <rPh sb="2" eb="4">
      <t>ヒョウカ</t>
    </rPh>
    <rPh sb="4" eb="5">
      <t>ソン</t>
    </rPh>
    <phoneticPr fontId="1"/>
  </si>
  <si>
    <t>固定資産売却損・処分損</t>
    <rPh sb="0" eb="2">
      <t>コテイ</t>
    </rPh>
    <rPh sb="2" eb="4">
      <t>シサン</t>
    </rPh>
    <rPh sb="4" eb="7">
      <t>バイキャクソン</t>
    </rPh>
    <rPh sb="8" eb="10">
      <t>ショブン</t>
    </rPh>
    <rPh sb="10" eb="11">
      <t>ソン</t>
    </rPh>
    <phoneticPr fontId="1"/>
  </si>
  <si>
    <t>国庫補助金等特別積立金取崩額（除）</t>
    <rPh sb="0" eb="2">
      <t>コッコ</t>
    </rPh>
    <rPh sb="2" eb="4">
      <t>ホジョ</t>
    </rPh>
    <rPh sb="4" eb="5">
      <t>キン</t>
    </rPh>
    <rPh sb="5" eb="6">
      <t>トウ</t>
    </rPh>
    <rPh sb="6" eb="8">
      <t>トクベツ</t>
    </rPh>
    <rPh sb="8" eb="10">
      <t>ツミタテ</t>
    </rPh>
    <rPh sb="10" eb="11">
      <t>キン</t>
    </rPh>
    <rPh sb="11" eb="13">
      <t>トリクズシ</t>
    </rPh>
    <rPh sb="13" eb="14">
      <t>ガク</t>
    </rPh>
    <rPh sb="15" eb="16">
      <t>ジョ</t>
    </rPh>
    <phoneticPr fontId="1"/>
  </si>
  <si>
    <t>災害損失</t>
    <rPh sb="0" eb="2">
      <t>サイガイ</t>
    </rPh>
    <rPh sb="2" eb="4">
      <t>ソンシツ</t>
    </rPh>
    <phoneticPr fontId="1"/>
  </si>
  <si>
    <t>事業区分間繰入金費用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ヒヨウ</t>
    </rPh>
    <phoneticPr fontId="1"/>
  </si>
  <si>
    <t>拠点区分間繰入金費用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ヒヨウ</t>
    </rPh>
    <phoneticPr fontId="1"/>
  </si>
  <si>
    <t>サービス区分間繰入金費用</t>
    <rPh sb="4" eb="6">
      <t>クブン</t>
    </rPh>
    <rPh sb="6" eb="7">
      <t>カン</t>
    </rPh>
    <rPh sb="7" eb="9">
      <t>クリイレ</t>
    </rPh>
    <rPh sb="9" eb="10">
      <t>キン</t>
    </rPh>
    <rPh sb="10" eb="12">
      <t>ヒヨウ</t>
    </rPh>
    <phoneticPr fontId="1"/>
  </si>
  <si>
    <t>事業区分間固定資産移管費用</t>
    <rPh sb="0" eb="2">
      <t>ジギョウ</t>
    </rPh>
    <rPh sb="2" eb="4">
      <t>クブン</t>
    </rPh>
    <rPh sb="4" eb="5">
      <t>カン</t>
    </rPh>
    <rPh sb="5" eb="7">
      <t>コテイ</t>
    </rPh>
    <rPh sb="7" eb="9">
      <t>シサン</t>
    </rPh>
    <rPh sb="9" eb="11">
      <t>イカン</t>
    </rPh>
    <rPh sb="11" eb="13">
      <t>ヒヨウ</t>
    </rPh>
    <phoneticPr fontId="1"/>
  </si>
  <si>
    <t>拠点区分間固定資産移管費用</t>
    <rPh sb="0" eb="2">
      <t>キョテン</t>
    </rPh>
    <rPh sb="2" eb="4">
      <t>クブン</t>
    </rPh>
    <rPh sb="4" eb="5">
      <t>カン</t>
    </rPh>
    <rPh sb="5" eb="7">
      <t>コテイ</t>
    </rPh>
    <rPh sb="7" eb="9">
      <t>シサン</t>
    </rPh>
    <rPh sb="9" eb="11">
      <t>イカン</t>
    </rPh>
    <rPh sb="11" eb="13">
      <t>ヒヨウ</t>
    </rPh>
    <phoneticPr fontId="1"/>
  </si>
  <si>
    <t>サービス区分間固定資産移管費用</t>
    <rPh sb="4" eb="6">
      <t>クブン</t>
    </rPh>
    <rPh sb="6" eb="7">
      <t>カン</t>
    </rPh>
    <rPh sb="7" eb="9">
      <t>コテイ</t>
    </rPh>
    <rPh sb="9" eb="11">
      <t>シサン</t>
    </rPh>
    <rPh sb="11" eb="13">
      <t>イカン</t>
    </rPh>
    <rPh sb="13" eb="15">
      <t>ヒヨウ</t>
    </rPh>
    <phoneticPr fontId="1"/>
  </si>
  <si>
    <t>その他の特別損失</t>
    <rPh sb="2" eb="3">
      <t>タ</t>
    </rPh>
    <rPh sb="4" eb="6">
      <t>トクベツ</t>
    </rPh>
    <rPh sb="6" eb="8">
      <t>ソンシツ</t>
    </rPh>
    <phoneticPr fontId="1"/>
  </si>
  <si>
    <t>特別費用計（９）</t>
    <rPh sb="0" eb="2">
      <t>トクベツ</t>
    </rPh>
    <rPh sb="2" eb="4">
      <t>ヒヨウ</t>
    </rPh>
    <rPh sb="4" eb="5">
      <t>ケイ</t>
    </rPh>
    <phoneticPr fontId="1"/>
  </si>
  <si>
    <t>特別増減差額差額（１０）＝（８）-（９）</t>
    <rPh sb="0" eb="2">
      <t>トクベツ</t>
    </rPh>
    <rPh sb="2" eb="4">
      <t>ゾウゲン</t>
    </rPh>
    <rPh sb="4" eb="6">
      <t>サガク</t>
    </rPh>
    <rPh sb="6" eb="8">
      <t>サガク</t>
    </rPh>
    <phoneticPr fontId="1"/>
  </si>
  <si>
    <t>当期活動増減差額（11）=（７）+（10）</t>
    <rPh sb="0" eb="2">
      <t>トウキ</t>
    </rPh>
    <rPh sb="2" eb="4">
      <t>カツドウ</t>
    </rPh>
    <rPh sb="4" eb="6">
      <t>ゾウゲン</t>
    </rPh>
    <rPh sb="6" eb="8">
      <t>サガク</t>
    </rPh>
    <phoneticPr fontId="1"/>
  </si>
  <si>
    <t>基本金取崩額（１４）</t>
    <rPh sb="0" eb="2">
      <t>キホン</t>
    </rPh>
    <rPh sb="2" eb="3">
      <t>キン</t>
    </rPh>
    <rPh sb="3" eb="5">
      <t>トリクズシ</t>
    </rPh>
    <rPh sb="5" eb="6">
      <t>ガク</t>
    </rPh>
    <phoneticPr fontId="1"/>
  </si>
  <si>
    <t>その他の積立金取崩額（１６）</t>
    <rPh sb="2" eb="3">
      <t>タ</t>
    </rPh>
    <rPh sb="4" eb="6">
      <t>ツミタテ</t>
    </rPh>
    <rPh sb="6" eb="7">
      <t>キン</t>
    </rPh>
    <rPh sb="7" eb="9">
      <t>トリクズシ</t>
    </rPh>
    <rPh sb="9" eb="10">
      <t>ガク</t>
    </rPh>
    <phoneticPr fontId="1"/>
  </si>
  <si>
    <t>その他の積立金積立額（１７）</t>
    <rPh sb="2" eb="3">
      <t>タ</t>
    </rPh>
    <rPh sb="4" eb="6">
      <t>ツミタテ</t>
    </rPh>
    <rPh sb="6" eb="7">
      <t>キン</t>
    </rPh>
    <rPh sb="7" eb="9">
      <t>ツミタテ</t>
    </rPh>
    <rPh sb="9" eb="10">
      <t>ガク</t>
    </rPh>
    <phoneticPr fontId="1"/>
  </si>
  <si>
    <t>繰越活動増減差額</t>
    <rPh sb="0" eb="2">
      <t>クリコシ</t>
    </rPh>
    <rPh sb="2" eb="4">
      <t>カツドウ</t>
    </rPh>
    <rPh sb="4" eb="6">
      <t>ゾウゲン</t>
    </rPh>
    <rPh sb="6" eb="8">
      <t>サガク</t>
    </rPh>
    <phoneticPr fontId="1"/>
  </si>
  <si>
    <t>国庫補助金等特別積立金積立額</t>
    <rPh sb="0" eb="2">
      <t>コッコ</t>
    </rPh>
    <rPh sb="2" eb="4">
      <t>ホジョ</t>
    </rPh>
    <rPh sb="4" eb="5">
      <t>キン</t>
    </rPh>
    <rPh sb="5" eb="6">
      <t>トウ</t>
    </rPh>
    <rPh sb="6" eb="8">
      <t>トクベツ</t>
    </rPh>
    <rPh sb="8" eb="10">
      <t>ツミタテ</t>
    </rPh>
    <rPh sb="10" eb="11">
      <t>キン</t>
    </rPh>
    <rPh sb="11" eb="13">
      <t>ツミタテ</t>
    </rPh>
    <rPh sb="13" eb="14">
      <t>ガク</t>
    </rPh>
    <phoneticPr fontId="1"/>
  </si>
  <si>
    <t>前期繰越活動増減差額（１２）</t>
    <rPh sb="0" eb="2">
      <t>ゼンキ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</si>
  <si>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当期末繰越活動増減差額（１３）＝（１１）+（１２）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"/>
  </si>
  <si>
    <t>基金取崩額（１５）</t>
    <rPh sb="0" eb="1">
      <t>モト</t>
    </rPh>
    <rPh sb="1" eb="2">
      <t>キン</t>
    </rPh>
    <rPh sb="2" eb="4">
      <t>トリクズシ</t>
    </rPh>
    <rPh sb="4" eb="5">
      <t>ガク</t>
    </rPh>
    <phoneticPr fontId="1"/>
  </si>
  <si>
    <t>次期繰越活動増減差額（１８）＝（１３）+（１４）+（１５）+（１６）-（１７）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</si>
  <si>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r>
      <t>　　　　　平成２７年度　社会福祉法人国見町社会福祉協議会事業活動計算書　　　(法人全体）　　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5" eb="7">
      <t>ヘイセイ</t>
    </rPh>
    <rPh sb="9" eb="11">
      <t>ネンド</t>
    </rPh>
    <rPh sb="12" eb="28">
      <t>ホウジンシャ</t>
    </rPh>
    <rPh sb="28" eb="30">
      <t>ジギョウ</t>
    </rPh>
    <rPh sb="30" eb="32">
      <t>カツドウ</t>
    </rPh>
    <rPh sb="32" eb="35">
      <t>ケイサンショ</t>
    </rPh>
    <rPh sb="39" eb="41">
      <t>ホウジン</t>
    </rPh>
    <rPh sb="41" eb="42">
      <t>ゼン</t>
    </rPh>
    <rPh sb="42" eb="43">
      <t>タイ</t>
    </rPh>
    <phoneticPr fontId="1"/>
  </si>
  <si>
    <t>費用</t>
    <rPh sb="0" eb="2">
      <t>ヒヨウ</t>
    </rPh>
    <phoneticPr fontId="1"/>
  </si>
  <si>
    <t>収益</t>
    <rPh sb="0" eb="2">
      <t>シュウエキ</t>
    </rPh>
    <phoneticPr fontId="1"/>
  </si>
  <si>
    <t>社会福祉事業</t>
    <rPh sb="0" eb="2">
      <t>シャカイ</t>
    </rPh>
    <rPh sb="2" eb="4">
      <t>フクシ</t>
    </rPh>
    <rPh sb="4" eb="6">
      <t>ジギョウ</t>
    </rPh>
    <phoneticPr fontId="1"/>
  </si>
  <si>
    <t>公益事業</t>
    <rPh sb="0" eb="2">
      <t>コウエキ</t>
    </rPh>
    <rPh sb="2" eb="4">
      <t>ジギョウ</t>
    </rPh>
    <phoneticPr fontId="1"/>
  </si>
  <si>
    <t>合計</t>
    <rPh sb="0" eb="2">
      <t>ゴウケイ</t>
    </rPh>
    <phoneticPr fontId="1"/>
  </si>
  <si>
    <t>法人合計</t>
    <rPh sb="0" eb="2">
      <t>ホウジン</t>
    </rPh>
    <rPh sb="2" eb="4">
      <t>ゴウケイ</t>
    </rPh>
    <phoneticPr fontId="1"/>
  </si>
  <si>
    <r>
      <t>　　　　　平成２７年度　社会福祉法人国見町社会福祉協議会事業活動内訳表　　　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5" eb="7">
      <t>ヘイセイ</t>
    </rPh>
    <rPh sb="9" eb="11">
      <t>ネンド</t>
    </rPh>
    <rPh sb="12" eb="28">
      <t>ホウジンシャ</t>
    </rPh>
    <rPh sb="28" eb="30">
      <t>ジギョウ</t>
    </rPh>
    <rPh sb="30" eb="32">
      <t>カツドウ</t>
    </rPh>
    <rPh sb="32" eb="34">
      <t>ウチワケ</t>
    </rPh>
    <rPh sb="34" eb="35">
      <t>ヒョウ</t>
    </rPh>
    <phoneticPr fontId="1"/>
  </si>
  <si>
    <t>　　　サービス活動増減差額（3）=（1）-（2）</t>
    <rPh sb="7" eb="9">
      <t>カツドウ</t>
    </rPh>
    <rPh sb="9" eb="11">
      <t>ゾウゲン</t>
    </rPh>
    <rPh sb="11" eb="13">
      <t>サガク</t>
    </rPh>
    <phoneticPr fontId="1"/>
  </si>
  <si>
    <t>　　　　　　　　　　　　　　　　　　様式第２号の２様式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</si>
</sst>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38" fontId="4" fillId="0" borderId="7" xfId="0" applyNumberFormat="1" applyFont="1" applyBorder="1">
      <alignment vertical="center"/>
    </xf>
    <xf numFmtId="0" fontId="7" fillId="0" borderId="26" xfId="0" applyFont="1" applyBorder="1" applyAlignment="1">
      <alignment vertical="top" textRotation="255" wrapText="1"/>
    </xf>
    <xf numFmtId="0" fontId="7" fillId="0" borderId="0" xfId="0" applyFont="1" applyBorder="1" applyAlignment="1">
      <alignment vertical="top" textRotation="255" wrapText="1"/>
    </xf>
    <xf numFmtId="0" fontId="2" fillId="0" borderId="0" xfId="0" applyFont="1" applyBorder="1" applyAlignment="1">
      <alignment vertical="top" textRotation="255" wrapText="1"/>
    </xf>
    <xf numFmtId="0" fontId="2" fillId="0" borderId="10" xfId="0" applyFont="1" applyBorder="1" applyAlignment="1">
      <alignment vertical="top" textRotation="255" wrapText="1"/>
    </xf>
    <xf numFmtId="0" fontId="7" fillId="0" borderId="17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38" fontId="4" fillId="0" borderId="0" xfId="1" applyFont="1">
      <alignment vertical="center"/>
    </xf>
    <xf numFmtId="38" fontId="4" fillId="0" borderId="7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8" fontId="6" fillId="0" borderId="0" xfId="1" applyFont="1">
      <alignment vertical="center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38" fontId="11" fillId="0" borderId="1" xfId="0" applyNumberFormat="1" applyFont="1" applyBorder="1">
      <alignment vertical="center"/>
    </xf>
    <xf numFmtId="38" fontId="13" fillId="0" borderId="1" xfId="1" applyFont="1" applyBorder="1">
      <alignment vertical="center"/>
    </xf>
    <xf numFmtId="38" fontId="13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vertical="top" wrapText="1"/>
    </xf>
    <xf numFmtId="38" fontId="12" fillId="0" borderId="1" xfId="0" applyNumberFormat="1" applyFont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38" fontId="13" fillId="0" borderId="17" xfId="1" applyFont="1" applyBorder="1">
      <alignment vertical="center"/>
    </xf>
    <xf numFmtId="38" fontId="13" fillId="0" borderId="17" xfId="0" applyNumberFormat="1" applyFont="1" applyBorder="1">
      <alignment vertical="center"/>
    </xf>
    <xf numFmtId="38" fontId="11" fillId="0" borderId="1" xfId="1" applyFont="1" applyBorder="1">
      <alignment vertical="center"/>
    </xf>
    <xf numFmtId="0" fontId="7" fillId="0" borderId="1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38" fontId="11" fillId="0" borderId="29" xfId="1" applyNumberFormat="1" applyFont="1" applyBorder="1">
      <alignment vertical="center"/>
    </xf>
    <xf numFmtId="38" fontId="11" fillId="0" borderId="30" xfId="1" applyFont="1" applyBorder="1">
      <alignment vertical="center"/>
    </xf>
    <xf numFmtId="38" fontId="11" fillId="0" borderId="30" xfId="0" applyNumberFormat="1" applyFont="1" applyBorder="1">
      <alignment vertical="center"/>
    </xf>
    <xf numFmtId="38" fontId="13" fillId="0" borderId="30" xfId="1" applyFont="1" applyBorder="1">
      <alignment vertical="center"/>
    </xf>
    <xf numFmtId="38" fontId="11" fillId="0" borderId="28" xfId="1" applyFont="1" applyBorder="1">
      <alignment vertical="center"/>
    </xf>
    <xf numFmtId="38" fontId="12" fillId="0" borderId="10" xfId="0" applyNumberFormat="1" applyFont="1" applyBorder="1">
      <alignment vertical="center"/>
    </xf>
    <xf numFmtId="38" fontId="11" fillId="0" borderId="20" xfId="0" applyNumberFormat="1" applyFont="1" applyBorder="1">
      <alignment vertical="center"/>
    </xf>
    <xf numFmtId="38" fontId="11" fillId="0" borderId="19" xfId="0" applyNumberFormat="1" applyFont="1" applyBorder="1">
      <alignment vertical="center"/>
    </xf>
    <xf numFmtId="38" fontId="13" fillId="0" borderId="19" xfId="0" applyNumberFormat="1" applyFont="1" applyBorder="1">
      <alignment vertical="center"/>
    </xf>
    <xf numFmtId="38" fontId="13" fillId="0" borderId="7" xfId="0" applyNumberFormat="1" applyFont="1" applyBorder="1">
      <alignment vertical="center"/>
    </xf>
    <xf numFmtId="38" fontId="11" fillId="0" borderId="26" xfId="0" applyNumberFormat="1" applyFont="1" applyBorder="1">
      <alignment vertical="center"/>
    </xf>
    <xf numFmtId="0" fontId="5" fillId="0" borderId="1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38" fontId="11" fillId="0" borderId="7" xfId="0" applyNumberFormat="1" applyFont="1" applyBorder="1">
      <alignment vertical="center"/>
    </xf>
    <xf numFmtId="38" fontId="12" fillId="0" borderId="7" xfId="0" applyNumberFormat="1" applyFont="1" applyBorder="1">
      <alignment vertical="center"/>
    </xf>
    <xf numFmtId="38" fontId="13" fillId="0" borderId="3" xfId="0" applyNumberFormat="1" applyFont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8" fontId="12" fillId="0" borderId="9" xfId="0" applyNumberFormat="1" applyFont="1" applyBorder="1">
      <alignment vertical="center"/>
    </xf>
    <xf numFmtId="38" fontId="12" fillId="0" borderId="25" xfId="0" applyNumberFormat="1" applyFont="1" applyBorder="1">
      <alignment vertical="center"/>
    </xf>
    <xf numFmtId="38" fontId="11" fillId="0" borderId="34" xfId="0" applyNumberFormat="1" applyFont="1" applyBorder="1">
      <alignment vertical="center"/>
    </xf>
    <xf numFmtId="38" fontId="11" fillId="0" borderId="35" xfId="0" applyNumberFormat="1" applyFont="1" applyBorder="1">
      <alignment vertical="center"/>
    </xf>
    <xf numFmtId="38" fontId="11" fillId="0" borderId="36" xfId="0" applyNumberFormat="1" applyFont="1" applyBorder="1">
      <alignment vertical="center"/>
    </xf>
    <xf numFmtId="0" fontId="7" fillId="0" borderId="27" xfId="0" applyFont="1" applyBorder="1" applyAlignment="1">
      <alignment vertical="top" textRotation="255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textRotation="255" wrapText="1"/>
    </xf>
    <xf numFmtId="38" fontId="11" fillId="0" borderId="40" xfId="0" applyNumberFormat="1" applyFont="1" applyBorder="1">
      <alignment vertical="center"/>
    </xf>
    <xf numFmtId="38" fontId="12" fillId="0" borderId="34" xfId="0" applyNumberFormat="1" applyFont="1" applyBorder="1">
      <alignment vertical="center"/>
    </xf>
    <xf numFmtId="38" fontId="12" fillId="0" borderId="41" xfId="0" applyNumberFormat="1" applyFont="1" applyBorder="1">
      <alignment vertical="center"/>
    </xf>
    <xf numFmtId="0" fontId="10" fillId="0" borderId="17" xfId="0" applyFont="1" applyFill="1" applyBorder="1" applyAlignment="1">
      <alignment vertical="top" wrapText="1"/>
    </xf>
    <xf numFmtId="38" fontId="11" fillId="0" borderId="32" xfId="0" applyNumberFormat="1" applyFont="1" applyBorder="1">
      <alignment vertical="center"/>
    </xf>
    <xf numFmtId="38" fontId="11" fillId="0" borderId="43" xfId="0" applyNumberFormat="1" applyFont="1" applyBorder="1">
      <alignment vertical="center"/>
    </xf>
    <xf numFmtId="38" fontId="12" fillId="0" borderId="44" xfId="0" applyNumberFormat="1" applyFont="1" applyBorder="1">
      <alignment vertical="center"/>
    </xf>
    <xf numFmtId="38" fontId="12" fillId="0" borderId="45" xfId="0" applyNumberFormat="1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8" fontId="13" fillId="0" borderId="15" xfId="1" applyFont="1" applyBorder="1">
      <alignment vertical="center"/>
    </xf>
    <xf numFmtId="38" fontId="13" fillId="0" borderId="15" xfId="0" applyNumberFormat="1" applyFont="1" applyBorder="1">
      <alignment vertical="center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38" fontId="12" fillId="0" borderId="1" xfId="1" applyFont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center" wrapText="1"/>
    </xf>
    <xf numFmtId="38" fontId="11" fillId="0" borderId="17" xfId="1" applyFont="1" applyBorder="1">
      <alignment vertical="center"/>
    </xf>
    <xf numFmtId="38" fontId="11" fillId="0" borderId="17" xfId="0" applyNumberFormat="1" applyFont="1" applyBorder="1">
      <alignment vertical="center"/>
    </xf>
    <xf numFmtId="0" fontId="10" fillId="0" borderId="1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center" wrapText="1"/>
    </xf>
    <xf numFmtId="38" fontId="11" fillId="0" borderId="10" xfId="1" applyFont="1" applyBorder="1">
      <alignment vertical="center"/>
    </xf>
    <xf numFmtId="38" fontId="11" fillId="0" borderId="10" xfId="0" applyNumberFormat="1" applyFont="1" applyBorder="1">
      <alignment vertical="center"/>
    </xf>
    <xf numFmtId="38" fontId="11" fillId="0" borderId="34" xfId="1" applyFont="1" applyBorder="1">
      <alignment vertical="center"/>
    </xf>
    <xf numFmtId="38" fontId="11" fillId="0" borderId="41" xfId="0" applyNumberFormat="1" applyFont="1" applyBorder="1">
      <alignment vertical="center"/>
    </xf>
    <xf numFmtId="0" fontId="7" fillId="0" borderId="4" xfId="0" applyFont="1" applyBorder="1" applyAlignment="1">
      <alignment vertical="top" wrapText="1"/>
    </xf>
    <xf numFmtId="0" fontId="10" fillId="0" borderId="17" xfId="0" applyFont="1" applyFill="1" applyBorder="1" applyAlignment="1">
      <alignment vertical="center" wrapText="1"/>
    </xf>
    <xf numFmtId="0" fontId="7" fillId="0" borderId="23" xfId="0" applyFont="1" applyBorder="1" applyAlignment="1">
      <alignment vertical="top" wrapText="1"/>
    </xf>
    <xf numFmtId="38" fontId="11" fillId="0" borderId="48" xfId="0" applyNumberFormat="1" applyFont="1" applyBorder="1">
      <alignment vertical="center"/>
    </xf>
    <xf numFmtId="38" fontId="13" fillId="0" borderId="10" xfId="1" applyFont="1" applyBorder="1">
      <alignment vertical="center"/>
    </xf>
    <xf numFmtId="38" fontId="13" fillId="0" borderId="10" xfId="0" applyNumberFormat="1" applyFont="1" applyBorder="1">
      <alignment vertical="center"/>
    </xf>
    <xf numFmtId="0" fontId="10" fillId="0" borderId="1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38" fontId="13" fillId="0" borderId="5" xfId="0" applyNumberFormat="1" applyFont="1" applyBorder="1">
      <alignment vertical="center"/>
    </xf>
    <xf numFmtId="38" fontId="11" fillId="0" borderId="0" xfId="0" applyNumberFormat="1" applyFont="1" applyBorder="1">
      <alignment vertical="center"/>
    </xf>
    <xf numFmtId="38" fontId="12" fillId="0" borderId="5" xfId="0" applyNumberFormat="1" applyFont="1" applyBorder="1">
      <alignment vertical="center"/>
    </xf>
    <xf numFmtId="0" fontId="13" fillId="0" borderId="7" xfId="0" applyFont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7" fillId="0" borderId="50" xfId="0" applyFont="1" applyBorder="1" applyAlignment="1">
      <alignment vertical="top" wrapText="1"/>
    </xf>
    <xf numFmtId="0" fontId="2" fillId="0" borderId="5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0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8" fillId="0" borderId="54" xfId="0" applyFont="1" applyFill="1" applyBorder="1" applyAlignment="1">
      <alignment vertical="center" wrapText="1"/>
    </xf>
    <xf numFmtId="38" fontId="5" fillId="0" borderId="53" xfId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11" fillId="0" borderId="57" xfId="0" applyNumberFormat="1" applyFont="1" applyBorder="1">
      <alignment vertical="center"/>
    </xf>
    <xf numFmtId="38" fontId="11" fillId="0" borderId="58" xfId="0" applyNumberFormat="1" applyFont="1" applyBorder="1">
      <alignment vertical="center"/>
    </xf>
    <xf numFmtId="38" fontId="13" fillId="0" borderId="58" xfId="0" applyNumberFormat="1" applyFont="1" applyBorder="1">
      <alignment vertical="center"/>
    </xf>
    <xf numFmtId="38" fontId="13" fillId="0" borderId="59" xfId="0" applyNumberFormat="1" applyFont="1" applyBorder="1">
      <alignment vertical="center"/>
    </xf>
    <xf numFmtId="38" fontId="11" fillId="0" borderId="60" xfId="0" applyNumberFormat="1" applyFont="1" applyBorder="1">
      <alignment vertical="center"/>
    </xf>
    <xf numFmtId="38" fontId="12" fillId="0" borderId="61" xfId="0" applyNumberFormat="1" applyFont="1" applyBorder="1">
      <alignment vertical="center"/>
    </xf>
    <xf numFmtId="38" fontId="11" fillId="0" borderId="59" xfId="0" applyNumberFormat="1" applyFont="1" applyBorder="1">
      <alignment vertical="center"/>
    </xf>
    <xf numFmtId="38" fontId="13" fillId="0" borderId="62" xfId="0" applyNumberFormat="1" applyFont="1" applyBorder="1">
      <alignment vertical="center"/>
    </xf>
    <xf numFmtId="0" fontId="6" fillId="0" borderId="56" xfId="0" applyFont="1" applyBorder="1" applyAlignment="1">
      <alignment vertical="center" textRotation="255" wrapText="1"/>
    </xf>
    <xf numFmtId="0" fontId="6" fillId="0" borderId="63" xfId="0" applyFont="1" applyBorder="1" applyAlignment="1">
      <alignment vertical="center" textRotation="255" wrapText="1"/>
    </xf>
    <xf numFmtId="38" fontId="11" fillId="0" borderId="62" xfId="0" applyNumberFormat="1" applyFont="1" applyBorder="1">
      <alignment vertical="center"/>
    </xf>
    <xf numFmtId="38" fontId="11" fillId="0" borderId="66" xfId="0" applyNumberFormat="1" applyFont="1" applyBorder="1">
      <alignment vertical="center"/>
    </xf>
    <xf numFmtId="38" fontId="13" fillId="0" borderId="66" xfId="0" applyNumberFormat="1" applyFont="1" applyBorder="1">
      <alignment vertical="center"/>
    </xf>
    <xf numFmtId="38" fontId="12" fillId="0" borderId="59" xfId="0" applyNumberFormat="1" applyFont="1" applyBorder="1">
      <alignment vertical="center"/>
    </xf>
    <xf numFmtId="38" fontId="13" fillId="0" borderId="61" xfId="0" applyNumberFormat="1" applyFont="1" applyBorder="1">
      <alignment vertical="center"/>
    </xf>
    <xf numFmtId="0" fontId="5" fillId="0" borderId="65" xfId="0" applyFont="1" applyBorder="1" applyAlignment="1">
      <alignment horizontal="center" vertical="center"/>
    </xf>
    <xf numFmtId="38" fontId="4" fillId="0" borderId="70" xfId="0" applyNumberFormat="1" applyFont="1" applyBorder="1">
      <alignment vertical="center"/>
    </xf>
    <xf numFmtId="38" fontId="12" fillId="0" borderId="66" xfId="0" applyNumberFormat="1" applyFont="1" applyBorder="1">
      <alignment vertical="center"/>
    </xf>
    <xf numFmtId="0" fontId="2" fillId="0" borderId="49" xfId="0" applyFont="1" applyBorder="1" applyAlignment="1">
      <alignment vertical="center" wrapText="1"/>
    </xf>
    <xf numFmtId="38" fontId="12" fillId="0" borderId="72" xfId="1" applyFont="1" applyBorder="1">
      <alignment vertical="center"/>
    </xf>
    <xf numFmtId="0" fontId="13" fillId="0" borderId="42" xfId="0" applyFont="1" applyBorder="1">
      <alignment vertical="center"/>
    </xf>
    <xf numFmtId="38" fontId="12" fillId="0" borderId="73" xfId="0" applyNumberFormat="1" applyFont="1" applyBorder="1">
      <alignment vertical="center"/>
    </xf>
    <xf numFmtId="38" fontId="11" fillId="0" borderId="1" xfId="1" applyNumberFormat="1" applyFont="1" applyBorder="1">
      <alignment vertical="center"/>
    </xf>
    <xf numFmtId="38" fontId="11" fillId="0" borderId="1" xfId="1" applyFont="1" applyFill="1" applyBorder="1" applyAlignment="1">
      <alignment vertical="center" wrapText="1"/>
    </xf>
    <xf numFmtId="38" fontId="12" fillId="0" borderId="1" xfId="1" applyFont="1" applyFill="1" applyBorder="1" applyAlignment="1">
      <alignment vertical="center" wrapText="1"/>
    </xf>
    <xf numFmtId="38" fontId="11" fillId="0" borderId="10" xfId="1" applyFont="1" applyFill="1" applyBorder="1" applyAlignment="1">
      <alignment vertical="center" wrapText="1"/>
    </xf>
    <xf numFmtId="38" fontId="11" fillId="0" borderId="1" xfId="1" applyFont="1" applyFill="1" applyBorder="1" applyAlignment="1">
      <alignment horizontal="right" vertical="top" wrapText="1"/>
    </xf>
    <xf numFmtId="38" fontId="11" fillId="0" borderId="1" xfId="1" applyFont="1" applyFill="1" applyBorder="1" applyAlignment="1">
      <alignment horizontal="right" vertical="center" wrapText="1"/>
    </xf>
    <xf numFmtId="38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 wrapText="1"/>
    </xf>
    <xf numFmtId="38" fontId="11" fillId="0" borderId="0" xfId="1" applyFont="1" applyFill="1" applyAlignment="1">
      <alignment vertical="center" wrapText="1"/>
    </xf>
    <xf numFmtId="38" fontId="11" fillId="0" borderId="1" xfId="0" applyNumberFormat="1" applyFont="1" applyFill="1" applyBorder="1" applyAlignment="1">
      <alignment vertical="center" wrapText="1"/>
    </xf>
    <xf numFmtId="38" fontId="11" fillId="0" borderId="74" xfId="1" applyNumberFormat="1" applyFont="1" applyBorder="1">
      <alignment vertical="center"/>
    </xf>
    <xf numFmtId="38" fontId="11" fillId="0" borderId="75" xfId="0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0" fontId="12" fillId="0" borderId="7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8" fontId="11" fillId="0" borderId="1" xfId="1" applyFont="1" applyFill="1" applyBorder="1" applyAlignment="1">
      <alignment vertical="top" wrapText="1"/>
    </xf>
    <xf numFmtId="38" fontId="11" fillId="0" borderId="1" xfId="1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8" fontId="12" fillId="0" borderId="1" xfId="0" applyNumberFormat="1" applyFont="1" applyFill="1" applyBorder="1" applyAlignment="1">
      <alignment vertical="center" wrapText="1"/>
    </xf>
    <xf numFmtId="38" fontId="1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top" wrapText="1"/>
    </xf>
    <xf numFmtId="0" fontId="7" fillId="0" borderId="72" xfId="0" applyFont="1" applyBorder="1" applyAlignment="1">
      <alignment vertical="top" textRotation="255" wrapText="1"/>
    </xf>
    <xf numFmtId="38" fontId="11" fillId="0" borderId="75" xfId="0" applyNumberFormat="1" applyFont="1" applyFill="1" applyBorder="1" applyAlignment="1">
      <alignment vertical="center" wrapText="1"/>
    </xf>
    <xf numFmtId="38" fontId="10" fillId="0" borderId="75" xfId="0" applyNumberFormat="1" applyFont="1" applyFill="1" applyBorder="1" applyAlignment="1">
      <alignment vertical="center" wrapText="1"/>
    </xf>
    <xf numFmtId="0" fontId="7" fillId="0" borderId="72" xfId="0" applyFont="1" applyBorder="1" applyAlignment="1">
      <alignment vertical="top" wrapText="1"/>
    </xf>
    <xf numFmtId="0" fontId="10" fillId="0" borderId="75" xfId="0" applyFont="1" applyFill="1" applyBorder="1" applyAlignment="1">
      <alignment vertical="center" wrapText="1"/>
    </xf>
    <xf numFmtId="0" fontId="10" fillId="0" borderId="74" xfId="0" applyFont="1" applyFill="1" applyBorder="1" applyAlignment="1">
      <alignment vertical="top" wrapText="1"/>
    </xf>
    <xf numFmtId="38" fontId="11" fillId="0" borderId="74" xfId="1" applyFont="1" applyFill="1" applyBorder="1" applyAlignment="1">
      <alignment vertical="center" wrapText="1"/>
    </xf>
    <xf numFmtId="38" fontId="13" fillId="0" borderId="74" xfId="0" applyNumberFormat="1" applyFont="1" applyBorder="1">
      <alignment vertical="center"/>
    </xf>
    <xf numFmtId="0" fontId="10" fillId="0" borderId="7" xfId="0" applyFont="1" applyFill="1" applyBorder="1" applyAlignment="1">
      <alignment horizontal="right" vertical="center" wrapText="1"/>
    </xf>
    <xf numFmtId="0" fontId="10" fillId="0" borderId="75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38" fontId="10" fillId="0" borderId="75" xfId="0" applyNumberFormat="1" applyFont="1" applyBorder="1" applyAlignment="1">
      <alignment vertical="center"/>
    </xf>
    <xf numFmtId="0" fontId="15" fillId="0" borderId="1" xfId="0" applyFont="1" applyBorder="1">
      <alignment vertical="center"/>
    </xf>
    <xf numFmtId="0" fontId="6" fillId="0" borderId="23" xfId="0" applyFont="1" applyBorder="1" applyAlignment="1">
      <alignment vertical="center" textRotation="255" wrapText="1"/>
    </xf>
    <xf numFmtId="0" fontId="6" fillId="0" borderId="49" xfId="0" applyFont="1" applyBorder="1" applyAlignment="1">
      <alignment vertical="center" textRotation="255" wrapText="1"/>
    </xf>
    <xf numFmtId="0" fontId="2" fillId="0" borderId="76" xfId="0" applyFont="1" applyBorder="1" applyAlignment="1">
      <alignment vertical="center" wrapText="1"/>
    </xf>
    <xf numFmtId="38" fontId="11" fillId="0" borderId="17" xfId="0" applyNumberFormat="1" applyFont="1" applyFill="1" applyBorder="1" applyAlignment="1">
      <alignment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textRotation="255" wrapText="1"/>
    </xf>
    <xf numFmtId="0" fontId="5" fillId="0" borderId="68" xfId="0" applyFont="1" applyBorder="1" applyAlignment="1">
      <alignment horizontal="center" vertical="center" textRotation="255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textRotation="255" wrapText="1"/>
    </xf>
    <xf numFmtId="0" fontId="5" fillId="0" borderId="65" xfId="0" applyFont="1" applyBorder="1" applyAlignment="1">
      <alignment horizontal="center" vertical="center" textRotation="255" wrapText="1"/>
    </xf>
    <xf numFmtId="0" fontId="5" fillId="0" borderId="67" xfId="0" applyFont="1" applyBorder="1" applyAlignment="1">
      <alignment horizontal="center" vertical="center" textRotation="255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top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top" textRotation="255" wrapText="1"/>
    </xf>
    <xf numFmtId="0" fontId="5" fillId="0" borderId="9" xfId="0" applyFont="1" applyBorder="1" applyAlignment="1">
      <alignment horizontal="center" vertical="top" textRotation="255" wrapText="1"/>
    </xf>
    <xf numFmtId="0" fontId="5" fillId="0" borderId="44" xfId="0" applyFont="1" applyBorder="1" applyAlignment="1">
      <alignment horizontal="center" vertical="top" textRotation="255" wrapText="1"/>
    </xf>
    <xf numFmtId="0" fontId="7" fillId="0" borderId="1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4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topLeftCell="F1" zoomScale="90" zoomScaleNormal="90" workbookViewId="0">
      <selection activeCell="F1" sqref="F1"/>
    </sheetView>
  </sheetViews>
  <sheetFormatPr defaultRowHeight="18.75" x14ac:dyDescent="0.15"/>
  <cols>
    <col min="1" max="2" width="6.25" hidden="1" customWidth="1"/>
    <col min="3" max="3" width="30.625" style="4" hidden="1" customWidth="1"/>
    <col min="4" max="5" width="30.625" style="10" hidden="1" customWidth="1"/>
    <col min="6" max="7" width="4.125" style="10" customWidth="1"/>
    <col min="8" max="8" width="48.25" style="13" customWidth="1"/>
    <col min="9" max="9" width="34" style="15" customWidth="1"/>
    <col min="10" max="10" width="35.5" style="17" customWidth="1"/>
    <col min="11" max="11" width="23.625" style="26" customWidth="1"/>
    <col min="12" max="13" width="23.625" style="18" customWidth="1"/>
  </cols>
  <sheetData>
    <row r="1" spans="1:13" ht="22.5" customHeight="1" x14ac:dyDescent="0.15">
      <c r="A1" s="263"/>
      <c r="B1" s="264"/>
      <c r="C1" s="264"/>
      <c r="D1" s="264"/>
      <c r="E1" s="264"/>
      <c r="F1" s="28"/>
      <c r="G1" s="28"/>
      <c r="H1" s="265" t="s">
        <v>107</v>
      </c>
      <c r="I1" s="265"/>
      <c r="J1" s="265"/>
      <c r="K1" s="265"/>
      <c r="L1" s="265"/>
      <c r="M1" s="265"/>
    </row>
    <row r="2" spans="1:13" ht="20.100000000000001" customHeight="1" x14ac:dyDescent="0.15">
      <c r="A2" s="266"/>
      <c r="B2" s="266"/>
      <c r="C2" s="266"/>
      <c r="D2" s="266"/>
      <c r="E2" s="266"/>
      <c r="F2" s="29"/>
      <c r="G2" s="29"/>
      <c r="H2" s="267" t="s">
        <v>23</v>
      </c>
      <c r="I2" s="267"/>
      <c r="J2" s="267"/>
      <c r="K2" s="33" t="s">
        <v>33</v>
      </c>
    </row>
    <row r="3" spans="1:13" ht="20.100000000000001" customHeight="1" thickBot="1" x14ac:dyDescent="0.2">
      <c r="A3" s="29"/>
      <c r="B3" s="29"/>
      <c r="C3" s="29"/>
      <c r="D3" s="29"/>
      <c r="E3" s="29"/>
      <c r="F3" s="29"/>
      <c r="G3" s="29"/>
      <c r="H3" s="11"/>
      <c r="I3" s="30"/>
      <c r="J3" s="16"/>
      <c r="M3" s="4" t="s">
        <v>34</v>
      </c>
    </row>
    <row r="4" spans="1:13" ht="24.95" customHeight="1" thickTop="1" thickBot="1" x14ac:dyDescent="0.2">
      <c r="A4" s="1"/>
      <c r="B4" s="1"/>
      <c r="C4" s="31" t="s">
        <v>0</v>
      </c>
      <c r="D4" s="5" t="s">
        <v>1</v>
      </c>
      <c r="E4" s="32" t="s">
        <v>2</v>
      </c>
      <c r="F4" s="150"/>
      <c r="G4" s="151"/>
      <c r="H4" s="152" t="s">
        <v>20</v>
      </c>
      <c r="I4" s="153" t="s">
        <v>21</v>
      </c>
      <c r="J4" s="154" t="s">
        <v>22</v>
      </c>
      <c r="K4" s="155" t="s">
        <v>26</v>
      </c>
      <c r="L4" s="156" t="s">
        <v>27</v>
      </c>
      <c r="M4" s="157" t="s">
        <v>28</v>
      </c>
    </row>
    <row r="5" spans="1:13" ht="24.95" customHeight="1" thickBot="1" x14ac:dyDescent="0.2">
      <c r="A5" s="268" t="s">
        <v>3</v>
      </c>
      <c r="B5" s="268" t="s">
        <v>4</v>
      </c>
      <c r="C5" s="2" t="s">
        <v>5</v>
      </c>
      <c r="D5" s="6"/>
      <c r="E5" s="8"/>
      <c r="F5" s="247" t="s">
        <v>35</v>
      </c>
      <c r="G5" s="269" t="s">
        <v>36</v>
      </c>
      <c r="H5" s="54" t="s">
        <v>29</v>
      </c>
      <c r="I5" s="60"/>
      <c r="J5" s="64"/>
      <c r="K5" s="69">
        <v>3457000</v>
      </c>
      <c r="L5" s="75"/>
      <c r="M5" s="158">
        <f>SUM(K5-L5)</f>
        <v>3457000</v>
      </c>
    </row>
    <row r="6" spans="1:13" ht="24.95" customHeight="1" thickBot="1" x14ac:dyDescent="0.2">
      <c r="A6" s="268"/>
      <c r="B6" s="268"/>
      <c r="C6" s="3" t="s">
        <v>6</v>
      </c>
      <c r="D6" s="7"/>
      <c r="E6" s="9"/>
      <c r="F6" s="247"/>
      <c r="G6" s="269"/>
      <c r="H6" s="55" t="s">
        <v>30</v>
      </c>
      <c r="I6" s="59"/>
      <c r="J6" s="65"/>
      <c r="K6" s="70">
        <v>2218700</v>
      </c>
      <c r="L6" s="76"/>
      <c r="M6" s="159">
        <f t="shared" ref="M6:M11" si="0">SUM(K6-L6)</f>
        <v>2218700</v>
      </c>
    </row>
    <row r="7" spans="1:13" ht="24.95" customHeight="1" thickBot="1" x14ac:dyDescent="0.2">
      <c r="A7" s="268"/>
      <c r="B7" s="268"/>
      <c r="C7" s="3" t="s">
        <v>7</v>
      </c>
      <c r="D7" s="7"/>
      <c r="E7" s="9"/>
      <c r="F7" s="247"/>
      <c r="G7" s="269"/>
      <c r="H7" s="55" t="s">
        <v>31</v>
      </c>
      <c r="I7" s="59"/>
      <c r="J7" s="63"/>
      <c r="K7" s="70">
        <v>13319590</v>
      </c>
      <c r="L7" s="76"/>
      <c r="M7" s="159">
        <f t="shared" si="0"/>
        <v>13319590</v>
      </c>
    </row>
    <row r="8" spans="1:13" ht="24.95" customHeight="1" thickBot="1" x14ac:dyDescent="0.2">
      <c r="A8" s="268"/>
      <c r="B8" s="268"/>
      <c r="C8" s="3" t="s">
        <v>8</v>
      </c>
      <c r="D8" s="7"/>
      <c r="E8" s="9"/>
      <c r="F8" s="247"/>
      <c r="G8" s="21"/>
      <c r="H8" s="55" t="s">
        <v>37</v>
      </c>
      <c r="I8" s="59"/>
      <c r="J8" s="63"/>
      <c r="K8" s="71">
        <v>26131232</v>
      </c>
      <c r="L8" s="76"/>
      <c r="M8" s="159">
        <f t="shared" si="0"/>
        <v>26131232</v>
      </c>
    </row>
    <row r="9" spans="1:13" ht="24.95" customHeight="1" thickBot="1" x14ac:dyDescent="0.2">
      <c r="A9" s="268"/>
      <c r="B9" s="268"/>
      <c r="C9" s="3" t="s">
        <v>9</v>
      </c>
      <c r="D9" s="7"/>
      <c r="E9" s="9"/>
      <c r="F9" s="247"/>
      <c r="G9" s="21"/>
      <c r="H9" s="55" t="s">
        <v>38</v>
      </c>
      <c r="I9" s="59"/>
      <c r="J9" s="63"/>
      <c r="K9" s="72">
        <v>0</v>
      </c>
      <c r="L9" s="77"/>
      <c r="M9" s="160">
        <f t="shared" si="0"/>
        <v>0</v>
      </c>
    </row>
    <row r="10" spans="1:13" ht="24.95" customHeight="1" thickBot="1" x14ac:dyDescent="0.2">
      <c r="A10" s="268"/>
      <c r="B10" s="268"/>
      <c r="C10" s="3" t="s">
        <v>10</v>
      </c>
      <c r="D10" s="7"/>
      <c r="E10" s="9"/>
      <c r="F10" s="247"/>
      <c r="G10" s="21"/>
      <c r="H10" s="56" t="s">
        <v>39</v>
      </c>
      <c r="I10" s="35"/>
      <c r="J10" s="66"/>
      <c r="K10" s="38">
        <v>0</v>
      </c>
      <c r="L10" s="78"/>
      <c r="M10" s="161">
        <f t="shared" si="0"/>
        <v>0</v>
      </c>
    </row>
    <row r="11" spans="1:13" ht="24.95" customHeight="1" thickBot="1" x14ac:dyDescent="0.2">
      <c r="A11" s="268"/>
      <c r="B11" s="268"/>
      <c r="C11" s="3" t="s">
        <v>11</v>
      </c>
      <c r="D11" s="7"/>
      <c r="E11" s="9"/>
      <c r="F11" s="247"/>
      <c r="G11" s="21"/>
      <c r="H11" s="57" t="s">
        <v>40</v>
      </c>
      <c r="I11" s="61"/>
      <c r="J11" s="67"/>
      <c r="K11" s="73">
        <v>140496542</v>
      </c>
      <c r="L11" s="79"/>
      <c r="M11" s="162">
        <f t="shared" si="0"/>
        <v>140496542</v>
      </c>
    </row>
    <row r="12" spans="1:13" ht="24.95" customHeight="1" thickBot="1" x14ac:dyDescent="0.2">
      <c r="F12" s="247"/>
      <c r="G12" s="21"/>
      <c r="H12" s="55" t="s">
        <v>41</v>
      </c>
      <c r="I12" s="59"/>
      <c r="J12" s="65"/>
      <c r="K12" s="71">
        <v>609280</v>
      </c>
      <c r="L12" s="76"/>
      <c r="M12" s="159">
        <f t="shared" ref="M12:M17" si="1">SUM(K12-L12)</f>
        <v>609280</v>
      </c>
    </row>
    <row r="13" spans="1:13" ht="24.95" customHeight="1" thickBot="1" x14ac:dyDescent="0.2">
      <c r="F13" s="247"/>
      <c r="G13" s="21"/>
      <c r="H13" s="55" t="s">
        <v>42</v>
      </c>
      <c r="I13" s="59"/>
      <c r="J13" s="63"/>
      <c r="K13" s="72">
        <v>0</v>
      </c>
      <c r="L13" s="77"/>
      <c r="M13" s="160">
        <f t="shared" si="1"/>
        <v>0</v>
      </c>
    </row>
    <row r="14" spans="1:13" ht="24.95" customHeight="1" thickBot="1" x14ac:dyDescent="0.2">
      <c r="F14" s="247"/>
      <c r="G14" s="21"/>
      <c r="H14" s="56" t="s">
        <v>32</v>
      </c>
      <c r="I14" s="35"/>
      <c r="J14" s="68"/>
      <c r="K14" s="38">
        <v>0</v>
      </c>
      <c r="L14" s="78"/>
      <c r="M14" s="161">
        <f t="shared" si="1"/>
        <v>0</v>
      </c>
    </row>
    <row r="15" spans="1:13" ht="24.95" customHeight="1" thickBot="1" x14ac:dyDescent="0.2">
      <c r="F15" s="247"/>
      <c r="G15" s="21"/>
      <c r="H15" s="58" t="s">
        <v>43</v>
      </c>
      <c r="I15" s="86"/>
      <c r="J15" s="87"/>
      <c r="K15" s="88">
        <v>0</v>
      </c>
      <c r="L15" s="89"/>
      <c r="M15" s="163">
        <f t="shared" si="1"/>
        <v>0</v>
      </c>
    </row>
    <row r="16" spans="1:13" ht="24.95" customHeight="1" thickTop="1" thickBot="1" x14ac:dyDescent="0.2">
      <c r="F16" s="247"/>
      <c r="G16" s="20"/>
      <c r="H16" s="258" t="s">
        <v>44</v>
      </c>
      <c r="I16" s="254"/>
      <c r="J16" s="259"/>
      <c r="K16" s="90">
        <f>SUM(K5+K6+K7+K8+K9+K10+K11+K12)</f>
        <v>186232344</v>
      </c>
      <c r="L16" s="91"/>
      <c r="M16" s="92">
        <f t="shared" si="1"/>
        <v>186232344</v>
      </c>
    </row>
    <row r="17" spans="6:13" ht="24.95" customHeight="1" thickTop="1" thickBot="1" x14ac:dyDescent="0.2">
      <c r="F17" s="247"/>
      <c r="G17" s="93"/>
      <c r="H17" s="94" t="s">
        <v>46</v>
      </c>
      <c r="I17" s="61"/>
      <c r="J17" s="67"/>
      <c r="K17" s="73">
        <v>155928279</v>
      </c>
      <c r="L17" s="79"/>
      <c r="M17" s="162">
        <f t="shared" si="1"/>
        <v>155928279</v>
      </c>
    </row>
    <row r="18" spans="6:13" ht="24.95" customHeight="1" thickBot="1" x14ac:dyDescent="0.2">
      <c r="F18" s="247"/>
      <c r="G18" s="262" t="s">
        <v>108</v>
      </c>
      <c r="H18" s="94" t="s">
        <v>47</v>
      </c>
      <c r="I18" s="80"/>
      <c r="J18" s="65"/>
      <c r="K18" s="71">
        <v>12055915</v>
      </c>
      <c r="L18" s="76"/>
      <c r="M18" s="159">
        <f t="shared" ref="M18:M19" si="2">SUM(K18-L18)</f>
        <v>12055915</v>
      </c>
    </row>
    <row r="19" spans="6:13" ht="24.95" customHeight="1" thickBot="1" x14ac:dyDescent="0.2">
      <c r="F19" s="247"/>
      <c r="G19" s="262"/>
      <c r="H19" s="94" t="s">
        <v>48</v>
      </c>
      <c r="I19" s="59"/>
      <c r="J19" s="63"/>
      <c r="K19" s="71">
        <v>27184322</v>
      </c>
      <c r="L19" s="76"/>
      <c r="M19" s="159">
        <f t="shared" si="2"/>
        <v>27184322</v>
      </c>
    </row>
    <row r="20" spans="6:13" ht="24.95" customHeight="1" thickBot="1" x14ac:dyDescent="0.2">
      <c r="F20" s="247"/>
      <c r="G20" s="22"/>
      <c r="H20" s="34" t="s">
        <v>49</v>
      </c>
      <c r="I20" s="35"/>
      <c r="J20" s="66"/>
      <c r="K20" s="37">
        <v>5550199</v>
      </c>
      <c r="L20" s="83"/>
      <c r="M20" s="164">
        <f t="shared" ref="M20:M42" si="3">SUM(K20-L20)</f>
        <v>5550199</v>
      </c>
    </row>
    <row r="21" spans="6:13" ht="24.95" customHeight="1" thickBot="1" x14ac:dyDescent="0.2">
      <c r="F21" s="247"/>
      <c r="G21" s="22"/>
      <c r="H21" s="34" t="s">
        <v>50</v>
      </c>
      <c r="I21" s="35"/>
      <c r="J21" s="66"/>
      <c r="K21" s="37">
        <v>0</v>
      </c>
      <c r="L21" s="83"/>
      <c r="M21" s="164">
        <f t="shared" si="3"/>
        <v>0</v>
      </c>
    </row>
    <row r="22" spans="6:13" ht="24.95" customHeight="1" thickBot="1" x14ac:dyDescent="0.2">
      <c r="F22" s="247"/>
      <c r="G22" s="22"/>
      <c r="H22" s="95" t="s">
        <v>51</v>
      </c>
      <c r="I22" s="35"/>
      <c r="J22" s="66"/>
      <c r="K22" s="46">
        <v>5734275</v>
      </c>
      <c r="L22" s="84"/>
      <c r="M22" s="164">
        <f t="shared" si="3"/>
        <v>5734275</v>
      </c>
    </row>
    <row r="23" spans="6:13" ht="24.95" customHeight="1" thickBot="1" x14ac:dyDescent="0.2">
      <c r="F23" s="247"/>
      <c r="G23" s="22"/>
      <c r="H23" s="40" t="s">
        <v>52</v>
      </c>
      <c r="I23" s="40"/>
      <c r="J23" s="66"/>
      <c r="K23" s="46">
        <v>-768612</v>
      </c>
      <c r="L23" s="84"/>
      <c r="M23" s="164">
        <f t="shared" si="3"/>
        <v>-768612</v>
      </c>
    </row>
    <row r="24" spans="6:13" ht="24.95" customHeight="1" thickBot="1" x14ac:dyDescent="0.2">
      <c r="F24" s="247"/>
      <c r="G24" s="22"/>
      <c r="H24" s="95" t="s">
        <v>19</v>
      </c>
      <c r="I24" s="40"/>
      <c r="J24" s="81"/>
      <c r="K24" s="38">
        <v>0</v>
      </c>
      <c r="L24" s="78"/>
      <c r="M24" s="161">
        <f t="shared" si="3"/>
        <v>0</v>
      </c>
    </row>
    <row r="25" spans="6:13" ht="24.95" customHeight="1" thickBot="1" x14ac:dyDescent="0.2">
      <c r="F25" s="247"/>
      <c r="G25" s="22"/>
      <c r="H25" s="95" t="s">
        <v>53</v>
      </c>
      <c r="I25" s="40"/>
      <c r="J25" s="81"/>
      <c r="K25" s="38">
        <v>0</v>
      </c>
      <c r="L25" s="78"/>
      <c r="M25" s="161">
        <f t="shared" si="3"/>
        <v>0</v>
      </c>
    </row>
    <row r="26" spans="6:13" ht="24.95" customHeight="1" thickBot="1" x14ac:dyDescent="0.2">
      <c r="F26" s="247"/>
      <c r="G26" s="22"/>
      <c r="H26" s="100" t="s">
        <v>54</v>
      </c>
      <c r="I26" s="42"/>
      <c r="J26" s="82"/>
      <c r="K26" s="44">
        <v>0</v>
      </c>
      <c r="L26" s="85"/>
      <c r="M26" s="165">
        <f t="shared" si="3"/>
        <v>0</v>
      </c>
    </row>
    <row r="27" spans="6:13" ht="24.95" customHeight="1" thickTop="1" thickBot="1" x14ac:dyDescent="0.2">
      <c r="F27" s="166"/>
      <c r="G27" s="96"/>
      <c r="H27" s="253" t="s">
        <v>55</v>
      </c>
      <c r="I27" s="254"/>
      <c r="J27" s="254"/>
      <c r="K27" s="102">
        <f>SUM(K17+K18+K19+K20+K21+K22+K23+K24+K25+K26)</f>
        <v>205684378</v>
      </c>
      <c r="L27" s="101"/>
      <c r="M27" s="92">
        <f t="shared" si="3"/>
        <v>205684378</v>
      </c>
    </row>
    <row r="28" spans="6:13" ht="24.95" customHeight="1" thickTop="1" thickBot="1" x14ac:dyDescent="0.2">
      <c r="F28" s="167"/>
      <c r="G28" s="230" t="s">
        <v>56</v>
      </c>
      <c r="H28" s="231"/>
      <c r="I28" s="231"/>
      <c r="J28" s="231"/>
      <c r="K28" s="103">
        <f>SUM(K16-K27)</f>
        <v>-19452034</v>
      </c>
      <c r="L28" s="104"/>
      <c r="M28" s="104">
        <f t="shared" si="3"/>
        <v>-19452034</v>
      </c>
    </row>
    <row r="29" spans="6:13" ht="24.95" customHeight="1" thickTop="1" thickBot="1" x14ac:dyDescent="0.2">
      <c r="F29" s="255" t="s">
        <v>57</v>
      </c>
      <c r="G29" s="149"/>
      <c r="H29" s="95" t="s">
        <v>58</v>
      </c>
      <c r="I29" s="35"/>
      <c r="J29" s="36"/>
      <c r="K29" s="38">
        <v>0</v>
      </c>
      <c r="L29" s="39"/>
      <c r="M29" s="161">
        <f t="shared" si="3"/>
        <v>0</v>
      </c>
    </row>
    <row r="30" spans="6:13" ht="24.95" customHeight="1" thickBot="1" x14ac:dyDescent="0.2">
      <c r="F30" s="256"/>
      <c r="G30" s="239" t="s">
        <v>109</v>
      </c>
      <c r="H30" s="34" t="s">
        <v>59</v>
      </c>
      <c r="I30" s="105"/>
      <c r="J30" s="36"/>
      <c r="K30" s="46">
        <v>76971</v>
      </c>
      <c r="L30" s="37"/>
      <c r="M30" s="164">
        <f t="shared" si="3"/>
        <v>76971</v>
      </c>
    </row>
    <row r="31" spans="6:13" ht="24.95" customHeight="1" thickBot="1" x14ac:dyDescent="0.2">
      <c r="F31" s="256"/>
      <c r="G31" s="239"/>
      <c r="H31" s="95" t="s">
        <v>13</v>
      </c>
      <c r="I31" s="35"/>
      <c r="J31" s="36"/>
      <c r="K31" s="46">
        <v>0</v>
      </c>
      <c r="L31" s="37"/>
      <c r="M31" s="164">
        <f t="shared" si="3"/>
        <v>0</v>
      </c>
    </row>
    <row r="32" spans="6:13" ht="24.95" customHeight="1" thickBot="1" x14ac:dyDescent="0.2">
      <c r="F32" s="256"/>
      <c r="G32" s="239"/>
      <c r="H32" s="95" t="s">
        <v>12</v>
      </c>
      <c r="I32" s="35"/>
      <c r="J32" s="36"/>
      <c r="K32" s="46">
        <v>0</v>
      </c>
      <c r="L32" s="37"/>
      <c r="M32" s="164">
        <f t="shared" si="3"/>
        <v>0</v>
      </c>
    </row>
    <row r="33" spans="6:13" ht="24.95" customHeight="1" thickBot="1" x14ac:dyDescent="0.2">
      <c r="F33" s="256"/>
      <c r="G33" s="130"/>
      <c r="H33" s="95" t="s">
        <v>60</v>
      </c>
      <c r="I33" s="35"/>
      <c r="J33" s="36"/>
      <c r="K33" s="46">
        <v>0</v>
      </c>
      <c r="L33" s="37"/>
      <c r="M33" s="164">
        <f t="shared" si="3"/>
        <v>0</v>
      </c>
    </row>
    <row r="34" spans="6:13" ht="24.95" customHeight="1" thickBot="1" x14ac:dyDescent="0.2">
      <c r="F34" s="256"/>
      <c r="G34" s="130"/>
      <c r="H34" s="95" t="s">
        <v>61</v>
      </c>
      <c r="I34" s="40"/>
      <c r="J34" s="36"/>
      <c r="K34" s="46">
        <v>0</v>
      </c>
      <c r="L34" s="37"/>
      <c r="M34" s="164">
        <f t="shared" si="3"/>
        <v>0</v>
      </c>
    </row>
    <row r="35" spans="6:13" ht="24.95" customHeight="1" thickBot="1" x14ac:dyDescent="0.2">
      <c r="F35" s="256"/>
      <c r="G35" s="130"/>
      <c r="H35" s="100" t="s">
        <v>62</v>
      </c>
      <c r="I35" s="118"/>
      <c r="J35" s="119"/>
      <c r="K35" s="120">
        <v>296346</v>
      </c>
      <c r="L35" s="121"/>
      <c r="M35" s="168">
        <f t="shared" si="3"/>
        <v>296346</v>
      </c>
    </row>
    <row r="36" spans="6:13" ht="24.95" customHeight="1" thickTop="1" thickBot="1" x14ac:dyDescent="0.2">
      <c r="F36" s="256"/>
      <c r="G36" s="128"/>
      <c r="H36" s="249" t="s">
        <v>63</v>
      </c>
      <c r="I36" s="250"/>
      <c r="J36" s="250"/>
      <c r="K36" s="126">
        <f>SUM(K29:K35)</f>
        <v>373317</v>
      </c>
      <c r="L36" s="90"/>
      <c r="M36" s="127">
        <f t="shared" si="3"/>
        <v>373317</v>
      </c>
    </row>
    <row r="37" spans="6:13" ht="24.95" customHeight="1" thickBot="1" x14ac:dyDescent="0.2">
      <c r="F37" s="256"/>
      <c r="G37" s="24"/>
      <c r="H37" s="122" t="s">
        <v>64</v>
      </c>
      <c r="I37" s="62"/>
      <c r="J37" s="123"/>
      <c r="K37" s="124">
        <v>177271</v>
      </c>
      <c r="L37" s="125"/>
      <c r="M37" s="169">
        <f t="shared" si="3"/>
        <v>177271</v>
      </c>
    </row>
    <row r="38" spans="6:13" ht="24.95" customHeight="1" thickBot="1" x14ac:dyDescent="0.2">
      <c r="F38" s="256"/>
      <c r="G38" s="239" t="s">
        <v>45</v>
      </c>
      <c r="H38" s="95" t="s">
        <v>14</v>
      </c>
      <c r="I38" s="105"/>
      <c r="J38" s="36"/>
      <c r="K38" s="38">
        <v>0</v>
      </c>
      <c r="L38" s="39"/>
      <c r="M38" s="161">
        <f t="shared" si="3"/>
        <v>0</v>
      </c>
    </row>
    <row r="39" spans="6:13" ht="24.95" customHeight="1" thickBot="1" x14ac:dyDescent="0.2">
      <c r="F39" s="256"/>
      <c r="G39" s="239"/>
      <c r="H39" s="95" t="s">
        <v>15</v>
      </c>
      <c r="I39" s="35"/>
      <c r="J39" s="36"/>
      <c r="K39" s="38">
        <v>0</v>
      </c>
      <c r="L39" s="39"/>
      <c r="M39" s="161">
        <f t="shared" si="3"/>
        <v>0</v>
      </c>
    </row>
    <row r="40" spans="6:13" ht="24.95" customHeight="1" thickBot="1" x14ac:dyDescent="0.2">
      <c r="F40" s="256"/>
      <c r="G40" s="25"/>
      <c r="H40" s="95" t="s">
        <v>65</v>
      </c>
      <c r="I40" s="35"/>
      <c r="J40" s="36"/>
      <c r="K40" s="38">
        <v>0</v>
      </c>
      <c r="L40" s="39"/>
      <c r="M40" s="161">
        <f t="shared" si="3"/>
        <v>0</v>
      </c>
    </row>
    <row r="41" spans="6:13" ht="24.95" customHeight="1" thickBot="1" x14ac:dyDescent="0.2">
      <c r="F41" s="256"/>
      <c r="G41" s="25"/>
      <c r="H41" s="106" t="s">
        <v>66</v>
      </c>
      <c r="I41" s="35"/>
      <c r="J41" s="36"/>
      <c r="K41" s="38">
        <v>0</v>
      </c>
      <c r="L41" s="39"/>
      <c r="M41" s="161">
        <f t="shared" si="3"/>
        <v>0</v>
      </c>
    </row>
    <row r="42" spans="6:13" ht="24.95" customHeight="1" thickBot="1" x14ac:dyDescent="0.2">
      <c r="F42" s="256"/>
      <c r="G42" s="25"/>
      <c r="H42" s="129" t="s">
        <v>67</v>
      </c>
      <c r="I42" s="119"/>
      <c r="J42" s="43"/>
      <c r="K42" s="44">
        <v>0</v>
      </c>
      <c r="L42" s="45"/>
      <c r="M42" s="165">
        <f t="shared" si="3"/>
        <v>0</v>
      </c>
    </row>
    <row r="43" spans="6:13" ht="24.95" customHeight="1" thickTop="1" thickBot="1" x14ac:dyDescent="0.2">
      <c r="F43" s="256"/>
      <c r="G43" s="130"/>
      <c r="H43" s="260" t="s">
        <v>68</v>
      </c>
      <c r="I43" s="261"/>
      <c r="J43" s="261"/>
      <c r="K43" s="97">
        <f>SUM(K37:K42)</f>
        <v>177271</v>
      </c>
      <c r="L43" s="97"/>
      <c r="M43" s="131">
        <f t="shared" ref="M43:M63" si="4">SUM(K43-L43)</f>
        <v>177271</v>
      </c>
    </row>
    <row r="44" spans="6:13" ht="24.95" customHeight="1" thickTop="1" thickBot="1" x14ac:dyDescent="0.2">
      <c r="F44" s="257"/>
      <c r="G44" s="232" t="s">
        <v>69</v>
      </c>
      <c r="H44" s="231"/>
      <c r="I44" s="231"/>
      <c r="J44" s="233"/>
      <c r="K44" s="97">
        <f>SUM(K36-K43)</f>
        <v>196046</v>
      </c>
      <c r="L44" s="97"/>
      <c r="M44" s="131">
        <f t="shared" si="4"/>
        <v>196046</v>
      </c>
    </row>
    <row r="45" spans="6:13" ht="24.95" customHeight="1" thickTop="1" thickBot="1" x14ac:dyDescent="0.2">
      <c r="F45" s="230" t="s">
        <v>70</v>
      </c>
      <c r="G45" s="234"/>
      <c r="H45" s="234"/>
      <c r="I45" s="234"/>
      <c r="J45" s="235"/>
      <c r="K45" s="98">
        <f>SUM(K28+K44)</f>
        <v>-19255988</v>
      </c>
      <c r="L45" s="98"/>
      <c r="M45" s="99">
        <f t="shared" si="4"/>
        <v>-19255988</v>
      </c>
    </row>
    <row r="46" spans="6:13" ht="24.95" customHeight="1" thickTop="1" thickBot="1" x14ac:dyDescent="0.2">
      <c r="F46" s="247" t="s">
        <v>71</v>
      </c>
      <c r="G46" s="149"/>
      <c r="H46" s="122" t="s">
        <v>72</v>
      </c>
      <c r="I46" s="62"/>
      <c r="J46" s="123"/>
      <c r="K46" s="132"/>
      <c r="L46" s="133"/>
      <c r="M46" s="170"/>
    </row>
    <row r="47" spans="6:13" ht="24.95" customHeight="1" thickBot="1" x14ac:dyDescent="0.2">
      <c r="F47" s="247"/>
      <c r="G47" s="239" t="s">
        <v>36</v>
      </c>
      <c r="H47" s="95" t="s">
        <v>73</v>
      </c>
      <c r="I47" s="35"/>
      <c r="J47" s="36"/>
      <c r="K47" s="38"/>
      <c r="L47" s="39"/>
      <c r="M47" s="161"/>
    </row>
    <row r="48" spans="6:13" ht="24.95" customHeight="1" thickBot="1" x14ac:dyDescent="0.2">
      <c r="F48" s="247"/>
      <c r="G48" s="239"/>
      <c r="H48" s="110" t="s">
        <v>74</v>
      </c>
      <c r="I48" s="35"/>
      <c r="J48" s="36"/>
      <c r="K48" s="37"/>
      <c r="L48" s="37"/>
      <c r="M48" s="164"/>
    </row>
    <row r="49" spans="6:13" ht="24.95" customHeight="1" thickBot="1" x14ac:dyDescent="0.2">
      <c r="F49" s="247"/>
      <c r="G49" s="239"/>
      <c r="H49" s="95" t="s">
        <v>75</v>
      </c>
      <c r="I49" s="35"/>
      <c r="J49" s="36"/>
      <c r="K49" s="38"/>
      <c r="L49" s="39"/>
      <c r="M49" s="161"/>
    </row>
    <row r="50" spans="6:13" ht="24.95" customHeight="1" thickBot="1" x14ac:dyDescent="0.2">
      <c r="F50" s="247"/>
      <c r="G50" s="130"/>
      <c r="H50" s="95" t="s">
        <v>76</v>
      </c>
      <c r="I50" s="35"/>
      <c r="J50" s="36"/>
      <c r="K50" s="38"/>
      <c r="L50" s="39"/>
      <c r="M50" s="161"/>
    </row>
    <row r="51" spans="6:13" ht="24.95" customHeight="1" thickBot="1" x14ac:dyDescent="0.2">
      <c r="F51" s="247"/>
      <c r="G51" s="130"/>
      <c r="H51" s="95" t="s">
        <v>77</v>
      </c>
      <c r="I51" s="111"/>
      <c r="J51" s="36"/>
      <c r="K51" s="39"/>
      <c r="L51" s="39"/>
      <c r="M51" s="161"/>
    </row>
    <row r="52" spans="6:13" ht="24.95" customHeight="1" thickBot="1" x14ac:dyDescent="0.2">
      <c r="F52" s="247"/>
      <c r="G52" s="130"/>
      <c r="H52" s="95" t="s">
        <v>17</v>
      </c>
      <c r="I52" s="35"/>
      <c r="J52" s="36"/>
      <c r="K52" s="46"/>
      <c r="L52" s="37"/>
      <c r="M52" s="164"/>
    </row>
    <row r="53" spans="6:13" ht="24.95" customHeight="1" thickBot="1" x14ac:dyDescent="0.2">
      <c r="F53" s="247"/>
      <c r="G53" s="130"/>
      <c r="H53" s="95" t="s">
        <v>18</v>
      </c>
      <c r="I53" s="35"/>
      <c r="J53" s="36"/>
      <c r="K53" s="112"/>
      <c r="L53" s="41"/>
      <c r="M53" s="171"/>
    </row>
    <row r="54" spans="6:13" ht="24.95" customHeight="1" thickBot="1" x14ac:dyDescent="0.2">
      <c r="F54" s="247"/>
      <c r="G54" s="130"/>
      <c r="H54" s="95" t="s">
        <v>78</v>
      </c>
      <c r="I54" s="35"/>
      <c r="J54" s="36"/>
      <c r="K54" s="38"/>
      <c r="L54" s="39"/>
      <c r="M54" s="161"/>
    </row>
    <row r="55" spans="6:13" ht="24.95" customHeight="1" thickBot="1" x14ac:dyDescent="0.2">
      <c r="F55" s="247"/>
      <c r="G55" s="130"/>
      <c r="H55" s="95" t="s">
        <v>79</v>
      </c>
      <c r="I55" s="105"/>
      <c r="J55" s="36"/>
      <c r="K55" s="38"/>
      <c r="L55" s="39"/>
      <c r="M55" s="161"/>
    </row>
    <row r="56" spans="6:13" ht="24.95" customHeight="1" thickBot="1" x14ac:dyDescent="0.2">
      <c r="F56" s="247"/>
      <c r="G56" s="130"/>
      <c r="H56" s="95" t="s">
        <v>80</v>
      </c>
      <c r="I56" s="105"/>
      <c r="J56" s="36"/>
      <c r="K56" s="38"/>
      <c r="L56" s="39"/>
      <c r="M56" s="161"/>
    </row>
    <row r="57" spans="6:13" ht="24.95" customHeight="1" thickBot="1" x14ac:dyDescent="0.2">
      <c r="F57" s="247"/>
      <c r="G57" s="130"/>
      <c r="H57" s="134" t="s">
        <v>81</v>
      </c>
      <c r="I57" s="14"/>
      <c r="J57" s="107"/>
      <c r="K57" s="108"/>
      <c r="L57" s="109"/>
      <c r="M57" s="172"/>
    </row>
    <row r="58" spans="6:13" ht="24.95" customHeight="1" thickTop="1" thickBot="1" x14ac:dyDescent="0.2">
      <c r="F58" s="247"/>
      <c r="G58" s="128"/>
      <c r="H58" s="251" t="s">
        <v>82</v>
      </c>
      <c r="I58" s="252"/>
      <c r="J58" s="252"/>
      <c r="K58" s="90">
        <f>SUM(K46:K57)</f>
        <v>0</v>
      </c>
      <c r="L58" s="90"/>
      <c r="M58" s="127">
        <f t="shared" si="4"/>
        <v>0</v>
      </c>
    </row>
    <row r="59" spans="6:13" ht="24.95" customHeight="1" thickBot="1" x14ac:dyDescent="0.2">
      <c r="F59" s="247"/>
      <c r="G59" s="24"/>
      <c r="H59" s="122" t="s">
        <v>83</v>
      </c>
      <c r="I59" s="62"/>
      <c r="J59" s="141"/>
      <c r="K59" s="132"/>
      <c r="L59" s="143"/>
      <c r="M59" s="170"/>
    </row>
    <row r="60" spans="6:13" ht="24.95" customHeight="1" thickBot="1" x14ac:dyDescent="0.2">
      <c r="F60" s="247"/>
      <c r="G60" s="239" t="s">
        <v>108</v>
      </c>
      <c r="H60" s="95" t="s">
        <v>84</v>
      </c>
      <c r="I60" s="36"/>
      <c r="J60" s="142"/>
      <c r="K60" s="38"/>
      <c r="L60" s="78"/>
      <c r="M60" s="161"/>
    </row>
    <row r="61" spans="6:13" ht="24.95" customHeight="1" thickBot="1" x14ac:dyDescent="0.2">
      <c r="F61" s="247"/>
      <c r="G61" s="239"/>
      <c r="H61" s="95" t="s">
        <v>85</v>
      </c>
      <c r="I61" s="35"/>
      <c r="J61" s="142"/>
      <c r="K61" s="38"/>
      <c r="L61" s="78"/>
      <c r="M61" s="161"/>
    </row>
    <row r="62" spans="6:13" ht="24.95" customHeight="1" thickBot="1" x14ac:dyDescent="0.2">
      <c r="F62" s="247"/>
      <c r="G62" s="25"/>
      <c r="H62" s="40" t="s">
        <v>86</v>
      </c>
      <c r="I62" s="35"/>
      <c r="J62" s="142"/>
      <c r="K62" s="38"/>
      <c r="L62" s="78"/>
      <c r="M62" s="161"/>
    </row>
    <row r="63" spans="6:13" ht="24.95" customHeight="1" thickBot="1" x14ac:dyDescent="0.2">
      <c r="F63" s="247"/>
      <c r="G63" s="25"/>
      <c r="H63" s="95" t="s">
        <v>102</v>
      </c>
      <c r="I63" s="35"/>
      <c r="J63" s="142"/>
      <c r="K63" s="112">
        <v>566464</v>
      </c>
      <c r="L63" s="84"/>
      <c r="M63" s="171">
        <f t="shared" si="4"/>
        <v>566464</v>
      </c>
    </row>
    <row r="64" spans="6:13" ht="24.95" customHeight="1" thickBot="1" x14ac:dyDescent="0.2">
      <c r="F64" s="247"/>
      <c r="G64" s="25"/>
      <c r="H64" s="95" t="s">
        <v>87</v>
      </c>
      <c r="I64" s="35"/>
      <c r="J64" s="142"/>
      <c r="K64" s="38"/>
      <c r="L64" s="78"/>
      <c r="M64" s="161"/>
    </row>
    <row r="65" spans="6:13" ht="24.95" customHeight="1" thickBot="1" x14ac:dyDescent="0.2">
      <c r="F65" s="247"/>
      <c r="G65" s="25"/>
      <c r="H65" s="95" t="s">
        <v>88</v>
      </c>
      <c r="I65" s="35"/>
      <c r="J65" s="142"/>
      <c r="K65" s="38"/>
      <c r="L65" s="78"/>
      <c r="M65" s="161"/>
    </row>
    <row r="66" spans="6:13" ht="24.95" customHeight="1" thickBot="1" x14ac:dyDescent="0.2">
      <c r="F66" s="247"/>
      <c r="G66" s="25"/>
      <c r="H66" s="95" t="s">
        <v>89</v>
      </c>
      <c r="I66" s="35"/>
      <c r="J66" s="142"/>
      <c r="K66" s="38"/>
      <c r="L66" s="78"/>
      <c r="M66" s="161"/>
    </row>
    <row r="67" spans="6:13" ht="24.95" customHeight="1" thickBot="1" x14ac:dyDescent="0.2">
      <c r="F67" s="247"/>
      <c r="G67" s="25"/>
      <c r="H67" s="95" t="s">
        <v>90</v>
      </c>
      <c r="I67" s="35"/>
      <c r="J67" s="142"/>
      <c r="K67" s="38"/>
      <c r="L67" s="78"/>
      <c r="M67" s="161"/>
    </row>
    <row r="68" spans="6:13" ht="24.95" customHeight="1" thickBot="1" x14ac:dyDescent="0.2">
      <c r="F68" s="247"/>
      <c r="G68" s="25"/>
      <c r="H68" s="95" t="s">
        <v>91</v>
      </c>
      <c r="I68" s="35"/>
      <c r="J68" s="142"/>
      <c r="K68" s="37"/>
      <c r="L68" s="83"/>
      <c r="M68" s="164"/>
    </row>
    <row r="69" spans="6:13" ht="24.95" customHeight="1" thickBot="1" x14ac:dyDescent="0.2">
      <c r="F69" s="247"/>
      <c r="G69" s="25"/>
      <c r="H69" s="95" t="s">
        <v>92</v>
      </c>
      <c r="I69" s="35"/>
      <c r="J69" s="142"/>
      <c r="K69" s="38"/>
      <c r="L69" s="78"/>
      <c r="M69" s="161"/>
    </row>
    <row r="70" spans="6:13" ht="24.95" customHeight="1" thickBot="1" x14ac:dyDescent="0.2">
      <c r="F70" s="247"/>
      <c r="G70" s="25"/>
      <c r="H70" s="95" t="s">
        <v>93</v>
      </c>
      <c r="I70" s="35"/>
      <c r="J70" s="142"/>
      <c r="K70" s="41"/>
      <c r="L70" s="84"/>
      <c r="M70" s="171"/>
    </row>
    <row r="71" spans="6:13" ht="24.95" customHeight="1" thickBot="1" x14ac:dyDescent="0.2">
      <c r="F71" s="247"/>
      <c r="G71" s="25"/>
      <c r="H71" s="95" t="s">
        <v>94</v>
      </c>
      <c r="I71" s="113"/>
      <c r="J71" s="142"/>
      <c r="K71" s="38"/>
      <c r="L71" s="78"/>
      <c r="M71" s="161"/>
    </row>
    <row r="72" spans="6:13" ht="24.95" customHeight="1" thickBot="1" x14ac:dyDescent="0.2">
      <c r="F72" s="247"/>
      <c r="G72" s="47"/>
      <c r="H72" s="242" t="s">
        <v>95</v>
      </c>
      <c r="I72" s="243"/>
      <c r="J72" s="244"/>
      <c r="K72" s="37">
        <f>SUM(K59:K71)</f>
        <v>566464</v>
      </c>
      <c r="L72" s="83"/>
      <c r="M72" s="164">
        <f t="shared" ref="M72:M82" si="5">SUM(K72-L72)</f>
        <v>566464</v>
      </c>
    </row>
    <row r="73" spans="6:13" ht="24.95" customHeight="1" thickBot="1" x14ac:dyDescent="0.2">
      <c r="F73" s="248"/>
      <c r="G73" s="245" t="s">
        <v>96</v>
      </c>
      <c r="H73" s="246"/>
      <c r="I73" s="246"/>
      <c r="J73" s="246"/>
      <c r="K73" s="37">
        <f>SUM(K58-K72)</f>
        <v>-566464</v>
      </c>
      <c r="L73" s="83"/>
      <c r="M73" s="164">
        <f t="shared" si="5"/>
        <v>-566464</v>
      </c>
    </row>
    <row r="74" spans="6:13" ht="24.95" customHeight="1" thickBot="1" x14ac:dyDescent="0.2">
      <c r="F74" s="240" t="s">
        <v>97</v>
      </c>
      <c r="G74" s="241"/>
      <c r="H74" s="241"/>
      <c r="I74" s="241"/>
      <c r="J74" s="241"/>
      <c r="K74" s="125">
        <f>SUM(K45+K73)</f>
        <v>-19822452</v>
      </c>
      <c r="L74" s="144"/>
      <c r="M74" s="169">
        <f t="shared" si="5"/>
        <v>-19822452</v>
      </c>
    </row>
    <row r="75" spans="6:13" ht="24.95" customHeight="1" thickBot="1" x14ac:dyDescent="0.2">
      <c r="F75" s="173"/>
      <c r="G75" s="48"/>
      <c r="H75" s="12"/>
      <c r="I75" s="48"/>
      <c r="J75" s="48"/>
      <c r="K75" s="27"/>
      <c r="L75" s="19"/>
      <c r="M75" s="174"/>
    </row>
    <row r="76" spans="6:13" ht="24.95" customHeight="1" thickBot="1" x14ac:dyDescent="0.2">
      <c r="F76" s="236" t="s">
        <v>101</v>
      </c>
      <c r="G76" s="137"/>
      <c r="H76" s="138" t="s">
        <v>103</v>
      </c>
      <c r="I76" s="138"/>
      <c r="J76" s="138"/>
      <c r="K76" s="112">
        <v>113553717</v>
      </c>
      <c r="L76" s="84"/>
      <c r="M76" s="171">
        <f t="shared" si="5"/>
        <v>113553717</v>
      </c>
    </row>
    <row r="77" spans="6:13" ht="24.95" customHeight="1" thickBot="1" x14ac:dyDescent="0.2">
      <c r="F77" s="237"/>
      <c r="G77" s="135"/>
      <c r="H77" s="136" t="s">
        <v>104</v>
      </c>
      <c r="I77" s="136"/>
      <c r="J77" s="136"/>
      <c r="K77" s="74">
        <f>SUM(K74+K76)</f>
        <v>93731265</v>
      </c>
      <c r="L77" s="145"/>
      <c r="M77" s="175">
        <f t="shared" si="5"/>
        <v>93731265</v>
      </c>
    </row>
    <row r="78" spans="6:13" ht="24.75" customHeight="1" thickBot="1" x14ac:dyDescent="0.2">
      <c r="F78" s="237"/>
      <c r="G78" s="116"/>
      <c r="H78" s="117" t="s">
        <v>98</v>
      </c>
      <c r="I78" s="114"/>
      <c r="J78" s="115"/>
      <c r="K78" s="112"/>
      <c r="L78" s="146"/>
      <c r="M78" s="175">
        <f t="shared" si="5"/>
        <v>0</v>
      </c>
    </row>
    <row r="79" spans="6:13" ht="24.75" customHeight="1" thickBot="1" x14ac:dyDescent="0.2">
      <c r="F79" s="237"/>
      <c r="G79" s="139"/>
      <c r="H79" s="140" t="s">
        <v>105</v>
      </c>
      <c r="I79" s="140"/>
      <c r="J79" s="140"/>
      <c r="K79" s="147"/>
      <c r="L79" s="148"/>
      <c r="M79" s="175">
        <f t="shared" si="5"/>
        <v>0</v>
      </c>
    </row>
    <row r="80" spans="6:13" ht="24.75" customHeight="1" thickBot="1" x14ac:dyDescent="0.2">
      <c r="F80" s="237"/>
      <c r="G80" s="116"/>
      <c r="H80" s="117" t="s">
        <v>99</v>
      </c>
      <c r="I80" s="114"/>
      <c r="J80" s="115"/>
      <c r="K80" s="112">
        <v>1000000</v>
      </c>
      <c r="L80" s="146"/>
      <c r="M80" s="175">
        <f t="shared" si="5"/>
        <v>1000000</v>
      </c>
    </row>
    <row r="81" spans="6:13" ht="24.75" customHeight="1" thickBot="1" x14ac:dyDescent="0.2">
      <c r="F81" s="237"/>
      <c r="G81" s="116"/>
      <c r="H81" s="117" t="s">
        <v>100</v>
      </c>
      <c r="I81" s="114"/>
      <c r="J81" s="115"/>
      <c r="K81" s="112">
        <v>2200000</v>
      </c>
      <c r="L81" s="146"/>
      <c r="M81" s="175">
        <f t="shared" si="5"/>
        <v>2200000</v>
      </c>
    </row>
    <row r="82" spans="6:13" ht="24.75" customHeight="1" thickBot="1" x14ac:dyDescent="0.2">
      <c r="F82" s="238"/>
      <c r="G82" s="176"/>
      <c r="H82" s="229" t="s">
        <v>106</v>
      </c>
      <c r="I82" s="229"/>
      <c r="J82" s="229"/>
      <c r="K82" s="177">
        <f>SUM(K77+K78+K79+K80-K81)</f>
        <v>92531265</v>
      </c>
      <c r="L82" s="178"/>
      <c r="M82" s="179">
        <f t="shared" si="5"/>
        <v>92531265</v>
      </c>
    </row>
    <row r="83" spans="6:13" ht="24.75" customHeight="1" thickTop="1" x14ac:dyDescent="0.15"/>
    <row r="84" spans="6:13" ht="24.75" customHeight="1" x14ac:dyDescent="0.15"/>
    <row r="85" spans="6:13" ht="24.75" customHeight="1" x14ac:dyDescent="0.15"/>
    <row r="86" spans="6:13" ht="24.75" customHeight="1" x14ac:dyDescent="0.15"/>
    <row r="87" spans="6:13" ht="24.75" customHeight="1" x14ac:dyDescent="0.15"/>
    <row r="88" spans="6:13" ht="24.75" customHeight="1" x14ac:dyDescent="0.15"/>
    <row r="89" spans="6:13" ht="24.75" customHeight="1" x14ac:dyDescent="0.15"/>
    <row r="90" spans="6:13" ht="24.75" customHeight="1" x14ac:dyDescent="0.15"/>
    <row r="91" spans="6:13" ht="24.75" customHeight="1" x14ac:dyDescent="0.15"/>
    <row r="92" spans="6:13" ht="24.75" customHeight="1" x14ac:dyDescent="0.15"/>
    <row r="93" spans="6:13" ht="24.75" customHeight="1" x14ac:dyDescent="0.15"/>
    <row r="94" spans="6:13" ht="24.75" customHeight="1" x14ac:dyDescent="0.15"/>
  </sheetData>
  <sheetProtection password="8541" sheet="1" formatCells="0" formatColumns="0" formatRows="0" insertColumns="0" insertRows="0" insertHyperlinks="0" deleteColumns="0" deleteRows="0" sort="0" autoFilter="0" pivotTables="0"/>
  <mergeCells count="28">
    <mergeCell ref="A1:E1"/>
    <mergeCell ref="H1:M1"/>
    <mergeCell ref="A2:E2"/>
    <mergeCell ref="H2:J2"/>
    <mergeCell ref="A5:A11"/>
    <mergeCell ref="B5:B11"/>
    <mergeCell ref="G5:G7"/>
    <mergeCell ref="H27:J27"/>
    <mergeCell ref="F29:F44"/>
    <mergeCell ref="H16:J16"/>
    <mergeCell ref="H43:J43"/>
    <mergeCell ref="F5:F26"/>
    <mergeCell ref="G18:G19"/>
    <mergeCell ref="H82:J82"/>
    <mergeCell ref="G28:J28"/>
    <mergeCell ref="G44:J44"/>
    <mergeCell ref="F45:J45"/>
    <mergeCell ref="F76:F82"/>
    <mergeCell ref="G30:G32"/>
    <mergeCell ref="G47:G49"/>
    <mergeCell ref="F74:J74"/>
    <mergeCell ref="G38:G39"/>
    <mergeCell ref="H72:J72"/>
    <mergeCell ref="G73:J73"/>
    <mergeCell ref="F46:F73"/>
    <mergeCell ref="H36:J36"/>
    <mergeCell ref="H58:J58"/>
    <mergeCell ref="G60:G61"/>
  </mergeCells>
  <phoneticPr fontId="1"/>
  <pageMargins left="0.39370078740157483" right="0" top="0" bottom="0" header="0.31496062992125984" footer="0.31496062992125984"/>
  <pageSetup paperSize="8" scale="64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opLeftCell="F1" zoomScale="90" zoomScaleNormal="90" workbookViewId="0">
      <selection activeCell="F1" sqref="F1"/>
    </sheetView>
  </sheetViews>
  <sheetFormatPr defaultRowHeight="24" x14ac:dyDescent="0.15"/>
  <cols>
    <col min="1" max="2" width="6.25" hidden="1" customWidth="1"/>
    <col min="3" max="3" width="30.625" style="4" hidden="1" customWidth="1"/>
    <col min="4" max="5" width="30.625" style="10" hidden="1" customWidth="1"/>
    <col min="6" max="7" width="4.125" style="10" customWidth="1"/>
    <col min="8" max="8" width="52.125" style="13" customWidth="1"/>
    <col min="9" max="10" width="22.625" style="189" customWidth="1"/>
    <col min="11" max="11" width="22.625" style="26" customWidth="1"/>
    <col min="12" max="13" width="22.625" style="18" customWidth="1"/>
  </cols>
  <sheetData>
    <row r="1" spans="1:13" ht="22.5" customHeight="1" x14ac:dyDescent="0.15">
      <c r="A1" s="263"/>
      <c r="B1" s="264"/>
      <c r="C1" s="264"/>
      <c r="D1" s="264"/>
      <c r="E1" s="264"/>
      <c r="F1" s="49"/>
      <c r="G1" s="49"/>
      <c r="H1" s="265" t="s">
        <v>114</v>
      </c>
      <c r="I1" s="265"/>
      <c r="J1" s="265"/>
      <c r="K1" s="265"/>
      <c r="L1" s="265"/>
      <c r="M1" s="265"/>
    </row>
    <row r="2" spans="1:13" ht="20.100000000000001" customHeight="1" x14ac:dyDescent="0.15">
      <c r="A2" s="266"/>
      <c r="B2" s="266"/>
      <c r="C2" s="266"/>
      <c r="D2" s="266"/>
      <c r="E2" s="266"/>
      <c r="F2" s="50"/>
      <c r="G2" s="50"/>
      <c r="H2" s="267" t="s">
        <v>23</v>
      </c>
      <c r="I2" s="267"/>
      <c r="J2" s="267"/>
      <c r="K2" s="33" t="s">
        <v>116</v>
      </c>
    </row>
    <row r="3" spans="1:13" ht="20.100000000000001" customHeight="1" thickBot="1" x14ac:dyDescent="0.2">
      <c r="A3" s="50"/>
      <c r="B3" s="50"/>
      <c r="C3" s="50"/>
      <c r="D3" s="50"/>
      <c r="E3" s="50"/>
      <c r="F3" s="50"/>
      <c r="G3" s="50"/>
      <c r="H3" s="11"/>
      <c r="I3" s="188"/>
      <c r="J3" s="188"/>
      <c r="M3" s="4" t="s">
        <v>34</v>
      </c>
    </row>
    <row r="4" spans="1:13" ht="24.95" customHeight="1" thickBot="1" x14ac:dyDescent="0.2">
      <c r="A4" s="1"/>
      <c r="B4" s="1"/>
      <c r="C4" s="51" t="s">
        <v>0</v>
      </c>
      <c r="D4" s="5" t="s">
        <v>1</v>
      </c>
      <c r="E4" s="52" t="s">
        <v>2</v>
      </c>
      <c r="F4" s="53"/>
      <c r="G4" s="199"/>
      <c r="H4" s="106" t="s">
        <v>24</v>
      </c>
      <c r="I4" s="182" t="s">
        <v>110</v>
      </c>
      <c r="J4" s="182" t="s">
        <v>111</v>
      </c>
      <c r="K4" s="186" t="s">
        <v>112</v>
      </c>
      <c r="L4" s="187" t="s">
        <v>25</v>
      </c>
      <c r="M4" s="187" t="s">
        <v>113</v>
      </c>
    </row>
    <row r="5" spans="1:13" ht="24.95" customHeight="1" thickBot="1" x14ac:dyDescent="0.2">
      <c r="A5" s="268" t="s">
        <v>3</v>
      </c>
      <c r="B5" s="268" t="s">
        <v>4</v>
      </c>
      <c r="C5" s="2" t="s">
        <v>5</v>
      </c>
      <c r="D5" s="6"/>
      <c r="E5" s="8"/>
      <c r="F5" s="270" t="s">
        <v>35</v>
      </c>
      <c r="G5" s="271" t="s">
        <v>36</v>
      </c>
      <c r="H5" s="34" t="s">
        <v>29</v>
      </c>
      <c r="I5" s="181">
        <v>3457000</v>
      </c>
      <c r="J5" s="181">
        <v>0</v>
      </c>
      <c r="K5" s="180">
        <f>SUM(I5+J5)</f>
        <v>3457000</v>
      </c>
      <c r="L5" s="37"/>
      <c r="M5" s="37">
        <f>SUM(K5-L5)</f>
        <v>3457000</v>
      </c>
    </row>
    <row r="6" spans="1:13" ht="24.95" customHeight="1" thickBot="1" x14ac:dyDescent="0.2">
      <c r="A6" s="268"/>
      <c r="B6" s="268"/>
      <c r="C6" s="3" t="s">
        <v>6</v>
      </c>
      <c r="D6" s="7"/>
      <c r="E6" s="9"/>
      <c r="F6" s="270"/>
      <c r="G6" s="272"/>
      <c r="H6" s="34" t="s">
        <v>30</v>
      </c>
      <c r="I6" s="181">
        <v>2218700</v>
      </c>
      <c r="J6" s="181">
        <v>0</v>
      </c>
      <c r="K6" s="180">
        <f t="shared" ref="K6:K12" si="0">SUM(I6+J6)</f>
        <v>2218700</v>
      </c>
      <c r="L6" s="37"/>
      <c r="M6" s="37">
        <f t="shared" ref="M6:M63" si="1">SUM(K6-L6)</f>
        <v>2218700</v>
      </c>
    </row>
    <row r="7" spans="1:13" ht="24.95" customHeight="1" thickBot="1" x14ac:dyDescent="0.2">
      <c r="A7" s="268"/>
      <c r="B7" s="268"/>
      <c r="C7" s="3" t="s">
        <v>7</v>
      </c>
      <c r="D7" s="7"/>
      <c r="E7" s="9"/>
      <c r="F7" s="270"/>
      <c r="G7" s="272"/>
      <c r="H7" s="34" t="s">
        <v>31</v>
      </c>
      <c r="I7" s="181">
        <v>12745126</v>
      </c>
      <c r="J7" s="181">
        <v>574464</v>
      </c>
      <c r="K7" s="180">
        <f t="shared" si="0"/>
        <v>13319590</v>
      </c>
      <c r="L7" s="37"/>
      <c r="M7" s="37">
        <f t="shared" si="1"/>
        <v>13319590</v>
      </c>
    </row>
    <row r="8" spans="1:13" ht="24.95" customHeight="1" thickBot="1" x14ac:dyDescent="0.2">
      <c r="A8" s="268"/>
      <c r="B8" s="268"/>
      <c r="C8" s="3" t="s">
        <v>8</v>
      </c>
      <c r="D8" s="7"/>
      <c r="E8" s="9"/>
      <c r="F8" s="270"/>
      <c r="G8" s="272"/>
      <c r="H8" s="34" t="s">
        <v>37</v>
      </c>
      <c r="I8" s="181">
        <v>12004040</v>
      </c>
      <c r="J8" s="181">
        <v>14127192</v>
      </c>
      <c r="K8" s="180">
        <f t="shared" si="0"/>
        <v>26131232</v>
      </c>
      <c r="L8" s="37"/>
      <c r="M8" s="37">
        <f t="shared" si="1"/>
        <v>26131232</v>
      </c>
    </row>
    <row r="9" spans="1:13" ht="24.95" customHeight="1" thickBot="1" x14ac:dyDescent="0.2">
      <c r="A9" s="268"/>
      <c r="B9" s="268"/>
      <c r="C9" s="3" t="s">
        <v>9</v>
      </c>
      <c r="D9" s="7"/>
      <c r="E9" s="9"/>
      <c r="F9" s="270"/>
      <c r="G9" s="272"/>
      <c r="H9" s="34" t="s">
        <v>38</v>
      </c>
      <c r="I9" s="181"/>
      <c r="J9" s="181"/>
      <c r="K9" s="180">
        <f t="shared" si="0"/>
        <v>0</v>
      </c>
      <c r="L9" s="39"/>
      <c r="M9" s="39">
        <f t="shared" si="1"/>
        <v>0</v>
      </c>
    </row>
    <row r="10" spans="1:13" ht="24.95" customHeight="1" thickBot="1" x14ac:dyDescent="0.2">
      <c r="A10" s="268"/>
      <c r="B10" s="268"/>
      <c r="C10" s="3" t="s">
        <v>10</v>
      </c>
      <c r="D10" s="7"/>
      <c r="E10" s="9"/>
      <c r="F10" s="270"/>
      <c r="G10" s="272"/>
      <c r="H10" s="34" t="s">
        <v>39</v>
      </c>
      <c r="I10" s="181"/>
      <c r="J10" s="181"/>
      <c r="K10" s="180">
        <f t="shared" si="0"/>
        <v>0</v>
      </c>
      <c r="L10" s="39"/>
      <c r="M10" s="39">
        <f t="shared" si="1"/>
        <v>0</v>
      </c>
    </row>
    <row r="11" spans="1:13" ht="24.95" customHeight="1" thickBot="1" x14ac:dyDescent="0.2">
      <c r="A11" s="268"/>
      <c r="B11" s="268"/>
      <c r="C11" s="3" t="s">
        <v>11</v>
      </c>
      <c r="D11" s="7"/>
      <c r="E11" s="9"/>
      <c r="F11" s="270"/>
      <c r="G11" s="272"/>
      <c r="H11" s="95" t="s">
        <v>40</v>
      </c>
      <c r="I11" s="181">
        <v>118371882</v>
      </c>
      <c r="J11" s="181">
        <v>22124660</v>
      </c>
      <c r="K11" s="180">
        <f t="shared" si="0"/>
        <v>140496542</v>
      </c>
      <c r="L11" s="37"/>
      <c r="M11" s="37">
        <f t="shared" si="1"/>
        <v>140496542</v>
      </c>
    </row>
    <row r="12" spans="1:13" ht="24.95" customHeight="1" thickBot="1" x14ac:dyDescent="0.2">
      <c r="F12" s="270"/>
      <c r="G12" s="272"/>
      <c r="H12" s="34" t="s">
        <v>41</v>
      </c>
      <c r="I12" s="181">
        <v>609280</v>
      </c>
      <c r="J12" s="181">
        <v>0</v>
      </c>
      <c r="K12" s="180">
        <f t="shared" si="0"/>
        <v>609280</v>
      </c>
      <c r="L12" s="37"/>
      <c r="M12" s="37">
        <f t="shared" si="1"/>
        <v>609280</v>
      </c>
    </row>
    <row r="13" spans="1:13" ht="24.95" customHeight="1" thickBot="1" x14ac:dyDescent="0.2">
      <c r="F13" s="270"/>
      <c r="G13" s="272"/>
      <c r="H13" s="34" t="s">
        <v>42</v>
      </c>
      <c r="I13" s="181"/>
      <c r="J13" s="181"/>
      <c r="K13" s="180"/>
      <c r="L13" s="39"/>
      <c r="M13" s="39">
        <f t="shared" si="1"/>
        <v>0</v>
      </c>
    </row>
    <row r="14" spans="1:13" ht="24.95" customHeight="1" thickBot="1" x14ac:dyDescent="0.2">
      <c r="F14" s="270"/>
      <c r="G14" s="272"/>
      <c r="H14" s="34" t="s">
        <v>32</v>
      </c>
      <c r="I14" s="181"/>
      <c r="J14" s="181"/>
      <c r="K14" s="180"/>
      <c r="L14" s="39"/>
      <c r="M14" s="39">
        <f t="shared" si="1"/>
        <v>0</v>
      </c>
    </row>
    <row r="15" spans="1:13" ht="24.95" customHeight="1" thickBot="1" x14ac:dyDescent="0.2">
      <c r="F15" s="270"/>
      <c r="G15" s="272"/>
      <c r="H15" s="34" t="s">
        <v>43</v>
      </c>
      <c r="I15" s="181"/>
      <c r="J15" s="181"/>
      <c r="K15" s="180"/>
      <c r="L15" s="41"/>
      <c r="M15" s="41">
        <f t="shared" si="1"/>
        <v>0</v>
      </c>
    </row>
    <row r="16" spans="1:13" ht="24.95" customHeight="1" thickBot="1" x14ac:dyDescent="0.2">
      <c r="F16" s="270"/>
      <c r="G16" s="212"/>
      <c r="H16" s="194" t="s">
        <v>44</v>
      </c>
      <c r="I16" s="213">
        <f>SUM(I5:I15)</f>
        <v>149406028</v>
      </c>
      <c r="J16" s="213">
        <f>SUM(J5:J15)</f>
        <v>36826316</v>
      </c>
      <c r="K16" s="213">
        <f>SUM(K5:K15)</f>
        <v>186232344</v>
      </c>
      <c r="L16" s="192"/>
      <c r="M16" s="213">
        <f>SUM(M5:M15)</f>
        <v>186232344</v>
      </c>
    </row>
    <row r="17" spans="6:13" ht="24.95" customHeight="1" thickTop="1" thickBot="1" x14ac:dyDescent="0.2">
      <c r="F17" s="270"/>
      <c r="G17" s="273" t="s">
        <v>45</v>
      </c>
      <c r="H17" s="211" t="s">
        <v>46</v>
      </c>
      <c r="I17" s="183">
        <v>121873895</v>
      </c>
      <c r="J17" s="183">
        <v>34054384</v>
      </c>
      <c r="K17" s="193">
        <f t="shared" ref="K17:K23" si="2">SUM(I17+J17)</f>
        <v>155928279</v>
      </c>
      <c r="L17" s="125"/>
      <c r="M17" s="125">
        <f t="shared" si="1"/>
        <v>155928279</v>
      </c>
    </row>
    <row r="18" spans="6:13" ht="24.95" customHeight="1" thickBot="1" x14ac:dyDescent="0.2">
      <c r="F18" s="270"/>
      <c r="G18" s="272"/>
      <c r="H18" s="34" t="s">
        <v>47</v>
      </c>
      <c r="I18" s="184">
        <v>11706806</v>
      </c>
      <c r="J18" s="181">
        <v>349109</v>
      </c>
      <c r="K18" s="180">
        <f t="shared" si="2"/>
        <v>12055915</v>
      </c>
      <c r="L18" s="37"/>
      <c r="M18" s="37">
        <f t="shared" si="1"/>
        <v>12055915</v>
      </c>
    </row>
    <row r="19" spans="6:13" ht="24.95" customHeight="1" thickBot="1" x14ac:dyDescent="0.2">
      <c r="F19" s="270"/>
      <c r="G19" s="272"/>
      <c r="H19" s="34" t="s">
        <v>48</v>
      </c>
      <c r="I19" s="181">
        <v>22160230</v>
      </c>
      <c r="J19" s="181">
        <v>5024092</v>
      </c>
      <c r="K19" s="180">
        <f t="shared" si="2"/>
        <v>27184322</v>
      </c>
      <c r="L19" s="37"/>
      <c r="M19" s="37">
        <f t="shared" si="1"/>
        <v>27184322</v>
      </c>
    </row>
    <row r="20" spans="6:13" ht="24.95" customHeight="1" thickBot="1" x14ac:dyDescent="0.2">
      <c r="F20" s="270"/>
      <c r="G20" s="272"/>
      <c r="H20" s="34" t="s">
        <v>49</v>
      </c>
      <c r="I20" s="181">
        <v>5550199</v>
      </c>
      <c r="J20" s="181">
        <v>0</v>
      </c>
      <c r="K20" s="180">
        <f t="shared" si="2"/>
        <v>5550199</v>
      </c>
      <c r="L20" s="37"/>
      <c r="M20" s="37">
        <f t="shared" si="1"/>
        <v>5550199</v>
      </c>
    </row>
    <row r="21" spans="6:13" ht="24.95" customHeight="1" thickBot="1" x14ac:dyDescent="0.2">
      <c r="F21" s="270"/>
      <c r="G21" s="272"/>
      <c r="H21" s="34" t="s">
        <v>50</v>
      </c>
      <c r="I21" s="181"/>
      <c r="J21" s="181"/>
      <c r="K21" s="180"/>
      <c r="L21" s="37"/>
      <c r="M21" s="37"/>
    </row>
    <row r="22" spans="6:13" ht="24.95" customHeight="1" thickBot="1" x14ac:dyDescent="0.2">
      <c r="F22" s="270"/>
      <c r="G22" s="272"/>
      <c r="H22" s="95" t="s">
        <v>51</v>
      </c>
      <c r="I22" s="181">
        <v>5321077</v>
      </c>
      <c r="J22" s="181">
        <v>413198</v>
      </c>
      <c r="K22" s="180">
        <f t="shared" si="2"/>
        <v>5734275</v>
      </c>
      <c r="L22" s="41"/>
      <c r="M22" s="37">
        <f t="shared" si="1"/>
        <v>5734275</v>
      </c>
    </row>
    <row r="23" spans="6:13" ht="24.95" customHeight="1" thickBot="1" x14ac:dyDescent="0.2">
      <c r="F23" s="270"/>
      <c r="G23" s="272"/>
      <c r="H23" s="40" t="s">
        <v>52</v>
      </c>
      <c r="I23" s="196">
        <v>-635355</v>
      </c>
      <c r="J23" s="181">
        <v>-133257</v>
      </c>
      <c r="K23" s="180">
        <f t="shared" si="2"/>
        <v>-768612</v>
      </c>
      <c r="L23" s="41"/>
      <c r="M23" s="37">
        <f t="shared" si="1"/>
        <v>-768612</v>
      </c>
    </row>
    <row r="24" spans="6:13" ht="24.95" customHeight="1" thickBot="1" x14ac:dyDescent="0.2">
      <c r="F24" s="270"/>
      <c r="G24" s="272"/>
      <c r="H24" s="95" t="s">
        <v>19</v>
      </c>
      <c r="I24" s="196"/>
      <c r="J24" s="181"/>
      <c r="K24" s="180"/>
      <c r="L24" s="39"/>
      <c r="M24" s="39">
        <f t="shared" si="1"/>
        <v>0</v>
      </c>
    </row>
    <row r="25" spans="6:13" ht="24.95" customHeight="1" thickBot="1" x14ac:dyDescent="0.2">
      <c r="F25" s="270"/>
      <c r="G25" s="272"/>
      <c r="H25" s="95" t="s">
        <v>53</v>
      </c>
      <c r="I25" s="196"/>
      <c r="J25" s="181"/>
      <c r="K25" s="180"/>
      <c r="L25" s="39"/>
      <c r="M25" s="39">
        <f t="shared" si="1"/>
        <v>0</v>
      </c>
    </row>
    <row r="26" spans="6:13" ht="24.95" customHeight="1" thickBot="1" x14ac:dyDescent="0.2">
      <c r="F26" s="270"/>
      <c r="G26" s="272"/>
      <c r="H26" s="95" t="s">
        <v>54</v>
      </c>
      <c r="I26" s="181"/>
      <c r="J26" s="181"/>
      <c r="K26" s="180"/>
      <c r="L26" s="39"/>
      <c r="M26" s="39">
        <f t="shared" si="1"/>
        <v>0</v>
      </c>
    </row>
    <row r="27" spans="6:13" ht="24.95" customHeight="1" thickBot="1" x14ac:dyDescent="0.2">
      <c r="F27" s="225"/>
      <c r="G27" s="23"/>
      <c r="H27" s="147" t="s">
        <v>55</v>
      </c>
      <c r="I27" s="200">
        <f>SUM(I17:I26)</f>
        <v>165976852</v>
      </c>
      <c r="J27" s="200">
        <f>SUM(J17:J26)</f>
        <v>39707526</v>
      </c>
      <c r="K27" s="200">
        <f>SUM(K17:K26)</f>
        <v>205684378</v>
      </c>
      <c r="L27" s="200"/>
      <c r="M27" s="200">
        <f>SUM(M17:M26)</f>
        <v>205684378</v>
      </c>
    </row>
    <row r="28" spans="6:13" ht="24.95" customHeight="1" thickBot="1" x14ac:dyDescent="0.2">
      <c r="F28" s="226"/>
      <c r="G28" s="278" t="s">
        <v>115</v>
      </c>
      <c r="H28" s="278"/>
      <c r="I28" s="214">
        <f>SUM(I16-I27)</f>
        <v>-16570824</v>
      </c>
      <c r="J28" s="214">
        <f>SUM(J16-J27)</f>
        <v>-2881210</v>
      </c>
      <c r="K28" s="214">
        <f>SUM(K16-K27)</f>
        <v>-19452034</v>
      </c>
      <c r="L28" s="214"/>
      <c r="M28" s="214">
        <f>SUM(M16-M27)</f>
        <v>-19452034</v>
      </c>
    </row>
    <row r="29" spans="6:13" ht="24.95" customHeight="1" thickTop="1" thickBot="1" x14ac:dyDescent="0.2">
      <c r="F29" s="281" t="s">
        <v>57</v>
      </c>
      <c r="G29" s="282" t="s">
        <v>36</v>
      </c>
      <c r="H29" s="217" t="s">
        <v>58</v>
      </c>
      <c r="I29" s="218"/>
      <c r="J29" s="218"/>
      <c r="K29" s="191"/>
      <c r="L29" s="219"/>
      <c r="M29" s="219"/>
    </row>
    <row r="30" spans="6:13" ht="24.95" customHeight="1" thickBot="1" x14ac:dyDescent="0.2">
      <c r="F30" s="270"/>
      <c r="G30" s="283"/>
      <c r="H30" s="34" t="s">
        <v>59</v>
      </c>
      <c r="I30" s="181">
        <v>75708</v>
      </c>
      <c r="J30" s="181">
        <v>1263</v>
      </c>
      <c r="K30" s="180">
        <f t="shared" ref="K30:K35" si="3">SUM(I30+J30)</f>
        <v>76971</v>
      </c>
      <c r="L30" s="37"/>
      <c r="M30" s="37">
        <f t="shared" si="1"/>
        <v>76971</v>
      </c>
    </row>
    <row r="31" spans="6:13" ht="24.95" customHeight="1" thickBot="1" x14ac:dyDescent="0.2">
      <c r="F31" s="270"/>
      <c r="G31" s="283"/>
      <c r="H31" s="95" t="s">
        <v>13</v>
      </c>
      <c r="I31" s="181"/>
      <c r="J31" s="181"/>
      <c r="K31" s="180"/>
      <c r="L31" s="37"/>
      <c r="M31" s="37"/>
    </row>
    <row r="32" spans="6:13" ht="24.95" customHeight="1" thickBot="1" x14ac:dyDescent="0.2">
      <c r="F32" s="270"/>
      <c r="G32" s="283"/>
      <c r="H32" s="95" t="s">
        <v>12</v>
      </c>
      <c r="I32" s="181"/>
      <c r="J32" s="181"/>
      <c r="K32" s="180"/>
      <c r="L32" s="37"/>
      <c r="M32" s="37"/>
    </row>
    <row r="33" spans="6:13" ht="24.95" customHeight="1" thickBot="1" x14ac:dyDescent="0.2">
      <c r="F33" s="270"/>
      <c r="G33" s="283"/>
      <c r="H33" s="95" t="s">
        <v>60</v>
      </c>
      <c r="I33" s="181"/>
      <c r="J33" s="181"/>
      <c r="K33" s="180"/>
      <c r="L33" s="37"/>
      <c r="M33" s="37"/>
    </row>
    <row r="34" spans="6:13" ht="24.95" customHeight="1" thickBot="1" x14ac:dyDescent="0.2">
      <c r="F34" s="270"/>
      <c r="G34" s="283"/>
      <c r="H34" s="95" t="s">
        <v>61</v>
      </c>
      <c r="I34" s="196"/>
      <c r="J34" s="181"/>
      <c r="K34" s="180"/>
      <c r="L34" s="37"/>
      <c r="M34" s="37"/>
    </row>
    <row r="35" spans="6:13" ht="24.95" customHeight="1" thickBot="1" x14ac:dyDescent="0.2">
      <c r="F35" s="270"/>
      <c r="G35" s="283"/>
      <c r="H35" s="95" t="s">
        <v>62</v>
      </c>
      <c r="I35" s="196">
        <v>296346</v>
      </c>
      <c r="J35" s="181">
        <v>0</v>
      </c>
      <c r="K35" s="180">
        <f t="shared" si="3"/>
        <v>296346</v>
      </c>
      <c r="L35" s="37"/>
      <c r="M35" s="37">
        <f t="shared" si="1"/>
        <v>296346</v>
      </c>
    </row>
    <row r="36" spans="6:13" ht="24.95" customHeight="1" thickBot="1" x14ac:dyDescent="0.2">
      <c r="F36" s="270"/>
      <c r="G36" s="215"/>
      <c r="H36" s="216" t="s">
        <v>63</v>
      </c>
      <c r="I36" s="213">
        <f>SUM(I29:I35)</f>
        <v>372054</v>
      </c>
      <c r="J36" s="213">
        <f>SUM(J29:J35)</f>
        <v>1263</v>
      </c>
      <c r="K36" s="213">
        <f>SUM(K29:K35)</f>
        <v>373317</v>
      </c>
      <c r="L36" s="213"/>
      <c r="M36" s="213">
        <f>SUM(M29:M35)</f>
        <v>373317</v>
      </c>
    </row>
    <row r="37" spans="6:13" ht="24.95" customHeight="1" thickTop="1" thickBot="1" x14ac:dyDescent="0.2">
      <c r="F37" s="270"/>
      <c r="G37" s="282" t="s">
        <v>45</v>
      </c>
      <c r="H37" s="122" t="s">
        <v>64</v>
      </c>
      <c r="I37" s="183">
        <v>177271</v>
      </c>
      <c r="J37" s="183"/>
      <c r="K37" s="193">
        <f t="shared" ref="K37" si="4">SUM(I37+J37)</f>
        <v>177271</v>
      </c>
      <c r="L37" s="125"/>
      <c r="M37" s="125">
        <f t="shared" si="1"/>
        <v>177271</v>
      </c>
    </row>
    <row r="38" spans="6:13" ht="24.95" customHeight="1" thickBot="1" x14ac:dyDescent="0.2">
      <c r="F38" s="270"/>
      <c r="G38" s="283"/>
      <c r="H38" s="95" t="s">
        <v>14</v>
      </c>
      <c r="I38" s="181"/>
      <c r="J38" s="181"/>
      <c r="K38" s="180"/>
      <c r="L38" s="39"/>
      <c r="M38" s="39"/>
    </row>
    <row r="39" spans="6:13" ht="24.95" customHeight="1" thickBot="1" x14ac:dyDescent="0.2">
      <c r="F39" s="270"/>
      <c r="G39" s="283"/>
      <c r="H39" s="95" t="s">
        <v>15</v>
      </c>
      <c r="I39" s="181"/>
      <c r="J39" s="181"/>
      <c r="K39" s="180"/>
      <c r="L39" s="39"/>
      <c r="M39" s="39"/>
    </row>
    <row r="40" spans="6:13" ht="24.95" customHeight="1" thickBot="1" x14ac:dyDescent="0.2">
      <c r="F40" s="270"/>
      <c r="G40" s="283"/>
      <c r="H40" s="95" t="s">
        <v>65</v>
      </c>
      <c r="I40" s="181"/>
      <c r="J40" s="181"/>
      <c r="K40" s="180"/>
      <c r="L40" s="39"/>
      <c r="M40" s="39"/>
    </row>
    <row r="41" spans="6:13" ht="24.95" customHeight="1" thickBot="1" x14ac:dyDescent="0.2">
      <c r="F41" s="270"/>
      <c r="G41" s="283"/>
      <c r="H41" s="106" t="s">
        <v>66</v>
      </c>
      <c r="I41" s="181"/>
      <c r="J41" s="181"/>
      <c r="K41" s="180"/>
      <c r="L41" s="39"/>
      <c r="M41" s="39"/>
    </row>
    <row r="42" spans="6:13" ht="24.95" customHeight="1" thickBot="1" x14ac:dyDescent="0.2">
      <c r="F42" s="270"/>
      <c r="G42" s="283"/>
      <c r="H42" s="106" t="s">
        <v>67</v>
      </c>
      <c r="I42" s="181"/>
      <c r="J42" s="181"/>
      <c r="K42" s="180"/>
      <c r="L42" s="39"/>
      <c r="M42" s="39"/>
    </row>
    <row r="43" spans="6:13" ht="24.95" customHeight="1" thickBot="1" x14ac:dyDescent="0.2">
      <c r="F43" s="270"/>
      <c r="G43" s="47"/>
      <c r="H43" s="147" t="s">
        <v>68</v>
      </c>
      <c r="I43" s="190">
        <f>SUM(I37:I42)</f>
        <v>177271</v>
      </c>
      <c r="J43" s="190">
        <f>SUM(J37:J42)</f>
        <v>0</v>
      </c>
      <c r="K43" s="190">
        <f>SUM(K37:K42)</f>
        <v>177271</v>
      </c>
      <c r="L43" s="37"/>
      <c r="M43" s="190">
        <f>SUM(M37:M42)</f>
        <v>177271</v>
      </c>
    </row>
    <row r="44" spans="6:13" ht="24.95" customHeight="1" thickBot="1" x14ac:dyDescent="0.2">
      <c r="F44" s="270"/>
      <c r="G44" s="279" t="s">
        <v>69</v>
      </c>
      <c r="H44" s="279"/>
      <c r="I44" s="228">
        <f>SUM(I36-I43)</f>
        <v>194783</v>
      </c>
      <c r="J44" s="228">
        <f>SUM(J36-J43)</f>
        <v>1263</v>
      </c>
      <c r="K44" s="228">
        <f>SUM(K36-K43)</f>
        <v>196046</v>
      </c>
      <c r="L44" s="121"/>
      <c r="M44" s="228">
        <f>SUM(M36-M43)</f>
        <v>196046</v>
      </c>
    </row>
    <row r="45" spans="6:13" ht="24.95" customHeight="1" thickBot="1" x14ac:dyDescent="0.2">
      <c r="F45" s="116"/>
      <c r="G45" s="220"/>
      <c r="H45" s="198" t="s">
        <v>70</v>
      </c>
      <c r="I45" s="190">
        <f>SUM(I28+I44)</f>
        <v>-16376041</v>
      </c>
      <c r="J45" s="190">
        <f>SUM(J28+J44)</f>
        <v>-2879947</v>
      </c>
      <c r="K45" s="190">
        <f>SUM(K28+K44)</f>
        <v>-19255988</v>
      </c>
      <c r="L45" s="190"/>
      <c r="M45" s="190">
        <f>SUM(M28+M44)</f>
        <v>-19255988</v>
      </c>
    </row>
    <row r="46" spans="6:13" ht="24.95" customHeight="1" thickBot="1" x14ac:dyDescent="0.2">
      <c r="F46" s="270" t="s">
        <v>71</v>
      </c>
      <c r="G46" s="284" t="s">
        <v>36</v>
      </c>
      <c r="H46" s="122" t="s">
        <v>72</v>
      </c>
      <c r="I46" s="183"/>
      <c r="J46" s="183"/>
      <c r="K46" s="193"/>
      <c r="L46" s="133"/>
      <c r="M46" s="133"/>
    </row>
    <row r="47" spans="6:13" ht="24.95" customHeight="1" thickBot="1" x14ac:dyDescent="0.2">
      <c r="F47" s="270"/>
      <c r="G47" s="283"/>
      <c r="H47" s="95" t="s">
        <v>73</v>
      </c>
      <c r="I47" s="181"/>
      <c r="J47" s="181"/>
      <c r="K47" s="180"/>
      <c r="L47" s="39"/>
      <c r="M47" s="39"/>
    </row>
    <row r="48" spans="6:13" ht="24.95" customHeight="1" thickBot="1" x14ac:dyDescent="0.2">
      <c r="F48" s="270"/>
      <c r="G48" s="283"/>
      <c r="H48" s="110" t="s">
        <v>74</v>
      </c>
      <c r="I48" s="181"/>
      <c r="J48" s="181"/>
      <c r="K48" s="180"/>
      <c r="L48" s="37"/>
      <c r="M48" s="37"/>
    </row>
    <row r="49" spans="6:13" ht="24.95" customHeight="1" thickBot="1" x14ac:dyDescent="0.2">
      <c r="F49" s="270"/>
      <c r="G49" s="283"/>
      <c r="H49" s="95" t="s">
        <v>75</v>
      </c>
      <c r="I49" s="181"/>
      <c r="J49" s="181"/>
      <c r="K49" s="180"/>
      <c r="L49" s="39"/>
      <c r="M49" s="39"/>
    </row>
    <row r="50" spans="6:13" ht="24.95" customHeight="1" thickBot="1" x14ac:dyDescent="0.2">
      <c r="F50" s="270"/>
      <c r="G50" s="283"/>
      <c r="H50" s="95" t="s">
        <v>76</v>
      </c>
      <c r="I50" s="181"/>
      <c r="J50" s="181"/>
      <c r="K50" s="180"/>
      <c r="L50" s="39"/>
      <c r="M50" s="39"/>
    </row>
    <row r="51" spans="6:13" ht="24.95" customHeight="1" thickBot="1" x14ac:dyDescent="0.2">
      <c r="F51" s="270"/>
      <c r="G51" s="283"/>
      <c r="H51" s="95" t="s">
        <v>77</v>
      </c>
      <c r="I51" s="197"/>
      <c r="J51" s="181"/>
      <c r="K51" s="180"/>
      <c r="L51" s="39"/>
      <c r="M51" s="39"/>
    </row>
    <row r="52" spans="6:13" ht="24.95" customHeight="1" thickBot="1" x14ac:dyDescent="0.2">
      <c r="F52" s="270"/>
      <c r="G52" s="283"/>
      <c r="H52" s="95" t="s">
        <v>17</v>
      </c>
      <c r="I52" s="181"/>
      <c r="J52" s="181"/>
      <c r="K52" s="180"/>
      <c r="L52" s="37"/>
      <c r="M52" s="37"/>
    </row>
    <row r="53" spans="6:13" ht="24.95" customHeight="1" thickBot="1" x14ac:dyDescent="0.2">
      <c r="F53" s="270"/>
      <c r="G53" s="283"/>
      <c r="H53" s="95" t="s">
        <v>18</v>
      </c>
      <c r="I53" s="181"/>
      <c r="J53" s="181"/>
      <c r="K53" s="180"/>
      <c r="L53" s="41"/>
      <c r="M53" s="41"/>
    </row>
    <row r="54" spans="6:13" ht="24.95" customHeight="1" thickBot="1" x14ac:dyDescent="0.2">
      <c r="F54" s="270"/>
      <c r="G54" s="283"/>
      <c r="H54" s="95" t="s">
        <v>78</v>
      </c>
      <c r="I54" s="181"/>
      <c r="J54" s="181"/>
      <c r="K54" s="180"/>
      <c r="L54" s="39"/>
      <c r="M54" s="39"/>
    </row>
    <row r="55" spans="6:13" ht="24.95" customHeight="1" thickBot="1" x14ac:dyDescent="0.2">
      <c r="F55" s="270"/>
      <c r="G55" s="283"/>
      <c r="H55" s="95" t="s">
        <v>79</v>
      </c>
      <c r="I55" s="181"/>
      <c r="J55" s="181"/>
      <c r="K55" s="180"/>
      <c r="L55" s="39"/>
      <c r="M55" s="39"/>
    </row>
    <row r="56" spans="6:13" ht="24.95" customHeight="1" thickBot="1" x14ac:dyDescent="0.2">
      <c r="F56" s="270"/>
      <c r="G56" s="283"/>
      <c r="H56" s="95" t="s">
        <v>80</v>
      </c>
      <c r="I56" s="181"/>
      <c r="J56" s="181"/>
      <c r="K56" s="180"/>
      <c r="L56" s="39"/>
      <c r="M56" s="39"/>
    </row>
    <row r="57" spans="6:13" ht="24.95" customHeight="1" thickBot="1" x14ac:dyDescent="0.2">
      <c r="F57" s="270"/>
      <c r="G57" s="283"/>
      <c r="H57" s="95" t="s">
        <v>81</v>
      </c>
      <c r="I57" s="181"/>
      <c r="J57" s="181"/>
      <c r="K57" s="180"/>
      <c r="L57" s="39"/>
      <c r="M57" s="39"/>
    </row>
    <row r="58" spans="6:13" ht="24.95" customHeight="1" thickBot="1" x14ac:dyDescent="0.2">
      <c r="F58" s="270"/>
      <c r="G58" s="47"/>
      <c r="H58" s="147" t="s">
        <v>82</v>
      </c>
      <c r="I58" s="200"/>
      <c r="J58" s="200"/>
      <c r="K58" s="37"/>
      <c r="L58" s="200"/>
      <c r="M58" s="200"/>
    </row>
    <row r="59" spans="6:13" ht="24.95" customHeight="1" thickBot="1" x14ac:dyDescent="0.2">
      <c r="F59" s="270"/>
      <c r="G59" s="274" t="s">
        <v>45</v>
      </c>
      <c r="H59" s="95" t="s">
        <v>83</v>
      </c>
      <c r="I59" s="181"/>
      <c r="J59" s="181"/>
      <c r="K59" s="180"/>
      <c r="L59" s="39"/>
      <c r="M59" s="39"/>
    </row>
    <row r="60" spans="6:13" ht="24.95" customHeight="1" thickBot="1" x14ac:dyDescent="0.2">
      <c r="F60" s="270"/>
      <c r="G60" s="239"/>
      <c r="H60" s="95" t="s">
        <v>16</v>
      </c>
      <c r="I60" s="181"/>
      <c r="J60" s="181"/>
      <c r="K60" s="180"/>
      <c r="L60" s="39"/>
      <c r="M60" s="39"/>
    </row>
    <row r="61" spans="6:13" ht="24.95" customHeight="1" thickBot="1" x14ac:dyDescent="0.2">
      <c r="F61" s="270"/>
      <c r="G61" s="239"/>
      <c r="H61" s="95" t="s">
        <v>85</v>
      </c>
      <c r="I61" s="181"/>
      <c r="J61" s="181"/>
      <c r="K61" s="180"/>
      <c r="L61" s="39"/>
      <c r="M61" s="39"/>
    </row>
    <row r="62" spans="6:13" ht="24.95" customHeight="1" thickBot="1" x14ac:dyDescent="0.2">
      <c r="F62" s="270"/>
      <c r="G62" s="239"/>
      <c r="H62" s="40" t="s">
        <v>86</v>
      </c>
      <c r="I62" s="181"/>
      <c r="J62" s="181"/>
      <c r="K62" s="180"/>
      <c r="L62" s="39"/>
      <c r="M62" s="39"/>
    </row>
    <row r="63" spans="6:13" ht="24.95" customHeight="1" thickBot="1" x14ac:dyDescent="0.2">
      <c r="F63" s="270"/>
      <c r="G63" s="239"/>
      <c r="H63" s="95" t="s">
        <v>102</v>
      </c>
      <c r="I63" s="181">
        <v>0</v>
      </c>
      <c r="J63" s="181">
        <v>566464</v>
      </c>
      <c r="K63" s="180">
        <f t="shared" ref="K63" si="5">SUM(I63+J63)</f>
        <v>566464</v>
      </c>
      <c r="L63" s="41"/>
      <c r="M63" s="41">
        <f t="shared" si="1"/>
        <v>566464</v>
      </c>
    </row>
    <row r="64" spans="6:13" ht="24.95" customHeight="1" thickBot="1" x14ac:dyDescent="0.2">
      <c r="F64" s="270"/>
      <c r="G64" s="239"/>
      <c r="H64" s="95" t="s">
        <v>87</v>
      </c>
      <c r="I64" s="181"/>
      <c r="J64" s="181"/>
      <c r="K64" s="180"/>
      <c r="L64" s="39"/>
      <c r="M64" s="39"/>
    </row>
    <row r="65" spans="6:13" ht="24.95" customHeight="1" thickBot="1" x14ac:dyDescent="0.2">
      <c r="F65" s="270"/>
      <c r="G65" s="239"/>
      <c r="H65" s="95" t="s">
        <v>88</v>
      </c>
      <c r="I65" s="181"/>
      <c r="J65" s="181"/>
      <c r="K65" s="180"/>
      <c r="L65" s="39"/>
      <c r="M65" s="39"/>
    </row>
    <row r="66" spans="6:13" ht="24.95" customHeight="1" thickBot="1" x14ac:dyDescent="0.2">
      <c r="F66" s="270"/>
      <c r="G66" s="239"/>
      <c r="H66" s="95" t="s">
        <v>89</v>
      </c>
      <c r="I66" s="181"/>
      <c r="J66" s="181"/>
      <c r="K66" s="180"/>
      <c r="L66" s="39"/>
      <c r="M66" s="39"/>
    </row>
    <row r="67" spans="6:13" ht="24.95" customHeight="1" thickBot="1" x14ac:dyDescent="0.2">
      <c r="F67" s="270"/>
      <c r="G67" s="239"/>
      <c r="H67" s="95" t="s">
        <v>90</v>
      </c>
      <c r="I67" s="181"/>
      <c r="J67" s="181"/>
      <c r="K67" s="180"/>
      <c r="L67" s="39"/>
      <c r="M67" s="39"/>
    </row>
    <row r="68" spans="6:13" ht="24.95" customHeight="1" thickBot="1" x14ac:dyDescent="0.2">
      <c r="F68" s="270"/>
      <c r="G68" s="239"/>
      <c r="H68" s="95" t="s">
        <v>91</v>
      </c>
      <c r="I68" s="181"/>
      <c r="J68" s="181"/>
      <c r="K68" s="180"/>
      <c r="L68" s="37"/>
      <c r="M68" s="37"/>
    </row>
    <row r="69" spans="6:13" ht="24.95" customHeight="1" thickBot="1" x14ac:dyDescent="0.2">
      <c r="F69" s="270"/>
      <c r="G69" s="239"/>
      <c r="H69" s="95" t="s">
        <v>92</v>
      </c>
      <c r="I69" s="181"/>
      <c r="J69" s="181"/>
      <c r="K69" s="180"/>
      <c r="L69" s="39"/>
      <c r="M69" s="39"/>
    </row>
    <row r="70" spans="6:13" ht="24.95" customHeight="1" thickBot="1" x14ac:dyDescent="0.2">
      <c r="F70" s="270"/>
      <c r="G70" s="239"/>
      <c r="H70" s="95" t="s">
        <v>93</v>
      </c>
      <c r="I70" s="181"/>
      <c r="J70" s="181"/>
      <c r="K70" s="180"/>
      <c r="L70" s="41"/>
      <c r="M70" s="41"/>
    </row>
    <row r="71" spans="6:13" ht="24.95" customHeight="1" thickBot="1" x14ac:dyDescent="0.2">
      <c r="F71" s="270"/>
      <c r="G71" s="239"/>
      <c r="H71" s="95" t="s">
        <v>94</v>
      </c>
      <c r="I71" s="181"/>
      <c r="J71" s="181"/>
      <c r="K71" s="180"/>
      <c r="L71" s="39"/>
      <c r="M71" s="39"/>
    </row>
    <row r="72" spans="6:13" ht="24.95" customHeight="1" thickBot="1" x14ac:dyDescent="0.2">
      <c r="F72" s="270"/>
      <c r="G72" s="47"/>
      <c r="H72" s="147" t="s">
        <v>95</v>
      </c>
      <c r="I72" s="200">
        <f>SUM(I59:I71)</f>
        <v>0</v>
      </c>
      <c r="J72" s="200">
        <f>SUM(J59:J71)</f>
        <v>566464</v>
      </c>
      <c r="K72" s="200">
        <f>SUM(K59:K71)</f>
        <v>566464</v>
      </c>
      <c r="L72" s="37"/>
      <c r="M72" s="200">
        <f>SUM(M59:M71)</f>
        <v>566464</v>
      </c>
    </row>
    <row r="73" spans="6:13" ht="24.95" customHeight="1" thickBot="1" x14ac:dyDescent="0.2">
      <c r="F73" s="280"/>
      <c r="G73" s="195"/>
      <c r="H73" s="202" t="s">
        <v>96</v>
      </c>
      <c r="I73" s="201">
        <f>SUM(I58-I72)</f>
        <v>0</v>
      </c>
      <c r="J73" s="201">
        <f>SUM(J58-J72)</f>
        <v>-566464</v>
      </c>
      <c r="K73" s="201">
        <f>SUM(K58-K72)</f>
        <v>-566464</v>
      </c>
      <c r="L73" s="37"/>
      <c r="M73" s="201">
        <f>SUM(M58-M72)</f>
        <v>-566464</v>
      </c>
    </row>
    <row r="74" spans="6:13" ht="24.95" customHeight="1" thickBot="1" x14ac:dyDescent="0.2">
      <c r="F74" s="227"/>
      <c r="G74" s="221"/>
      <c r="H74" s="222" t="s">
        <v>97</v>
      </c>
      <c r="I74" s="223">
        <f>SUM(I45+I73)</f>
        <v>-16376041</v>
      </c>
      <c r="J74" s="223">
        <f>SUM(J45+J73)</f>
        <v>-3446411</v>
      </c>
      <c r="K74" s="223">
        <f>SUM(K45+K73)</f>
        <v>-19822452</v>
      </c>
      <c r="L74" s="192"/>
      <c r="M74" s="223">
        <f>SUM(M45+M73)</f>
        <v>-19822452</v>
      </c>
    </row>
    <row r="75" spans="6:13" ht="24.95" customHeight="1" thickTop="1" thickBot="1" x14ac:dyDescent="0.2">
      <c r="F75" s="275" t="s">
        <v>101</v>
      </c>
      <c r="G75" s="203"/>
      <c r="H75" s="204" t="s">
        <v>103</v>
      </c>
      <c r="I75" s="205">
        <v>103754082</v>
      </c>
      <c r="J75" s="205">
        <v>9799635</v>
      </c>
      <c r="K75" s="112">
        <v>113553717</v>
      </c>
      <c r="L75" s="41"/>
      <c r="M75" s="41">
        <f t="shared" ref="M75:M80" si="6">SUM(K75-L75)</f>
        <v>113553717</v>
      </c>
    </row>
    <row r="76" spans="6:13" ht="24.95" customHeight="1" thickBot="1" x14ac:dyDescent="0.2">
      <c r="F76" s="276"/>
      <c r="G76" s="203"/>
      <c r="H76" s="206" t="s">
        <v>104</v>
      </c>
      <c r="I76" s="205">
        <f>SUM(I74+I75)</f>
        <v>87378041</v>
      </c>
      <c r="J76" s="205">
        <f>SUM(J74+J75)</f>
        <v>6353224</v>
      </c>
      <c r="K76" s="205">
        <f>SUM(K74+K75)</f>
        <v>93731265</v>
      </c>
      <c r="L76" s="41"/>
      <c r="M76" s="205">
        <f>SUM(M74+M75)</f>
        <v>93731265</v>
      </c>
    </row>
    <row r="77" spans="6:13" ht="24.75" customHeight="1" thickBot="1" x14ac:dyDescent="0.2">
      <c r="F77" s="276"/>
      <c r="G77" s="195"/>
      <c r="H77" s="207" t="s">
        <v>98</v>
      </c>
      <c r="I77" s="208"/>
      <c r="J77" s="208"/>
      <c r="K77" s="112"/>
      <c r="L77" s="209"/>
      <c r="M77" s="41">
        <f t="shared" si="6"/>
        <v>0</v>
      </c>
    </row>
    <row r="78" spans="6:13" ht="24.75" customHeight="1" thickBot="1" x14ac:dyDescent="0.2">
      <c r="F78" s="276"/>
      <c r="G78" s="106"/>
      <c r="H78" s="35" t="s">
        <v>105</v>
      </c>
      <c r="I78" s="181"/>
      <c r="J78" s="181"/>
      <c r="K78" s="147"/>
      <c r="L78" s="147"/>
      <c r="M78" s="41">
        <f t="shared" si="6"/>
        <v>0</v>
      </c>
    </row>
    <row r="79" spans="6:13" ht="24.75" customHeight="1" thickBot="1" x14ac:dyDescent="0.2">
      <c r="F79" s="276"/>
      <c r="G79" s="195"/>
      <c r="H79" s="207" t="s">
        <v>99</v>
      </c>
      <c r="I79" s="185">
        <v>1000000</v>
      </c>
      <c r="J79" s="185">
        <v>0</v>
      </c>
      <c r="K79" s="46">
        <v>1000000</v>
      </c>
      <c r="L79" s="224"/>
      <c r="M79" s="37">
        <f t="shared" si="6"/>
        <v>1000000</v>
      </c>
    </row>
    <row r="80" spans="6:13" ht="24.75" customHeight="1" thickBot="1" x14ac:dyDescent="0.2">
      <c r="F80" s="276"/>
      <c r="G80" s="195"/>
      <c r="H80" s="207" t="s">
        <v>100</v>
      </c>
      <c r="I80" s="185">
        <v>2200000</v>
      </c>
      <c r="J80" s="185">
        <v>0</v>
      </c>
      <c r="K80" s="46">
        <v>2200000</v>
      </c>
      <c r="L80" s="224"/>
      <c r="M80" s="37">
        <f t="shared" si="6"/>
        <v>2200000</v>
      </c>
    </row>
    <row r="81" spans="6:13" ht="24.75" customHeight="1" thickBot="1" x14ac:dyDescent="0.2">
      <c r="F81" s="277"/>
      <c r="G81" s="195"/>
      <c r="H81" s="210" t="s">
        <v>106</v>
      </c>
      <c r="I81" s="190">
        <f>SUM(+I76+I78+I79-I80)</f>
        <v>86178041</v>
      </c>
      <c r="J81" s="190">
        <f>SUM(+J76+J78+J79-J80)</f>
        <v>6353224</v>
      </c>
      <c r="K81" s="190">
        <f>SUM(+K76+K78+K79-K80)</f>
        <v>92531265</v>
      </c>
      <c r="L81" s="224"/>
      <c r="M81" s="190">
        <f>SUM(+M76+M78+M79-M80)</f>
        <v>92531265</v>
      </c>
    </row>
    <row r="82" spans="6:13" ht="24.75" customHeight="1" x14ac:dyDescent="0.15"/>
    <row r="83" spans="6:13" ht="24.75" customHeight="1" x14ac:dyDescent="0.15"/>
    <row r="84" spans="6:13" ht="24.75" customHeight="1" x14ac:dyDescent="0.15"/>
    <row r="85" spans="6:13" ht="24.75" customHeight="1" x14ac:dyDescent="0.15"/>
    <row r="86" spans="6:13" ht="24.75" customHeight="1" x14ac:dyDescent="0.15"/>
    <row r="87" spans="6:13" ht="24.75" customHeight="1" x14ac:dyDescent="0.15"/>
    <row r="88" spans="6:13" ht="24.75" customHeight="1" x14ac:dyDescent="0.15"/>
    <row r="89" spans="6:13" ht="24.75" customHeight="1" x14ac:dyDescent="0.15"/>
    <row r="90" spans="6:13" ht="24.75" customHeight="1" x14ac:dyDescent="0.15"/>
    <row r="91" spans="6:13" ht="24.75" customHeight="1" x14ac:dyDescent="0.15"/>
    <row r="92" spans="6:13" ht="24.75" customHeight="1" x14ac:dyDescent="0.15"/>
    <row r="93" spans="6:13" ht="24.75" customHeight="1" x14ac:dyDescent="0.15"/>
  </sheetData>
  <sheetProtection password="8541" sheet="1" objects="1" scenarios="1" formatCells="0" formatColumns="0" formatRows="0" insertColumns="0" insertRows="0" insertHyperlinks="0" deleteColumns="0" deleteRows="0" sort="0" autoFilter="0" pivotTables="0"/>
  <mergeCells count="18">
    <mergeCell ref="G59:G71"/>
    <mergeCell ref="F75:F81"/>
    <mergeCell ref="G28:H28"/>
    <mergeCell ref="G44:H44"/>
    <mergeCell ref="F46:F73"/>
    <mergeCell ref="F29:F44"/>
    <mergeCell ref="G29:G35"/>
    <mergeCell ref="G37:G42"/>
    <mergeCell ref="G46:G57"/>
    <mergeCell ref="A1:E1"/>
    <mergeCell ref="H1:M1"/>
    <mergeCell ref="A2:E2"/>
    <mergeCell ref="H2:J2"/>
    <mergeCell ref="A5:A11"/>
    <mergeCell ref="B5:B11"/>
    <mergeCell ref="F5:F26"/>
    <mergeCell ref="G5:G15"/>
    <mergeCell ref="G17:G26"/>
  </mergeCells>
  <phoneticPr fontId="1"/>
  <pageMargins left="0.39370078740157483" right="0" top="0" bottom="0" header="0.31496062992125984" footer="0.31496062992125984"/>
  <pageSetup paperSize="8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2-1号</vt:lpstr>
      <vt:lpstr>2-2</vt:lpstr>
      <vt:lpstr>'2-1号'!Print_Area</vt:lpstr>
      <vt:lpstr>'2-2'!Print_Area</vt:lpstr>
      <vt:lpstr>'2-1号'!Print_Titles</vt:lpstr>
      <vt:lpstr>'2-2'!Print_Titles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WCARE02</dc:creator>
  <cp:lastModifiedBy>koy-systems</cp:lastModifiedBy>
  <cp:lastPrinted>2016-08-08T02:25:42Z</cp:lastPrinted>
  <dcterms:created xsi:type="dcterms:W3CDTF">2015-02-05T01:50:58Z</dcterms:created>
  <dcterms:modified xsi:type="dcterms:W3CDTF">2016-09-10T02:37:09Z</dcterms:modified>
</cp:coreProperties>
</file>