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5C0" lockStructure="1"/>
  <bookViews>
    <workbookView xWindow="0" yWindow="8355" windowWidth="15330" windowHeight="4365"/>
  </bookViews>
  <sheets>
    <sheet name="3-1" sheetId="16" r:id="rId1"/>
    <sheet name="3-2" sheetId="27" r:id="rId2"/>
    <sheet name="財産目録27 " sheetId="20" state="hidden" r:id="rId3"/>
  </sheets>
  <definedNames>
    <definedName name="_xlnm.Print_Area" localSheetId="0">'3-1'!$A$1:$K$35</definedName>
    <definedName name="_xlnm.Print_Area" localSheetId="1">'3-2'!$A$1:$G$52</definedName>
  </definedNames>
  <calcPr calcId="145621"/>
</workbook>
</file>

<file path=xl/calcChain.xml><?xml version="1.0" encoding="utf-8"?>
<calcChain xmlns="http://schemas.openxmlformats.org/spreadsheetml/2006/main">
  <c r="D33" i="27" l="1"/>
  <c r="E50" i="27"/>
  <c r="G50" i="27" s="1"/>
  <c r="E49" i="27"/>
  <c r="G49" i="27" s="1"/>
  <c r="E48" i="27"/>
  <c r="G48" i="27" s="1"/>
  <c r="E47" i="27"/>
  <c r="G47" i="27" s="1"/>
  <c r="E45" i="27"/>
  <c r="G45" i="27" s="1"/>
  <c r="E44" i="27"/>
  <c r="G44" i="27" s="1"/>
  <c r="E43" i="27"/>
  <c r="G43" i="27" s="1"/>
  <c r="E39" i="27"/>
  <c r="G39" i="27" s="1"/>
  <c r="E37" i="27"/>
  <c r="G37" i="27" s="1"/>
  <c r="E36" i="27"/>
  <c r="G36" i="27" s="1"/>
  <c r="E35" i="27"/>
  <c r="G35" i="27" s="1"/>
  <c r="E34" i="27"/>
  <c r="G34" i="27" s="1"/>
  <c r="E31" i="27"/>
  <c r="G31" i="27" s="1"/>
  <c r="E30" i="27"/>
  <c r="G30" i="27" s="1"/>
  <c r="E29" i="27"/>
  <c r="G29" i="27" s="1"/>
  <c r="E28" i="27"/>
  <c r="G28" i="27" s="1"/>
  <c r="E27" i="27"/>
  <c r="G27" i="27" s="1"/>
  <c r="E26" i="27"/>
  <c r="G26" i="27" s="1"/>
  <c r="E25" i="27"/>
  <c r="G25" i="27" s="1"/>
  <c r="E24" i="27"/>
  <c r="G24" i="27" s="1"/>
  <c r="E23" i="27"/>
  <c r="G23" i="27" s="1"/>
  <c r="E22" i="27"/>
  <c r="G22" i="27" s="1"/>
  <c r="E21" i="27"/>
  <c r="G21" i="27" s="1"/>
  <c r="E20" i="27"/>
  <c r="G20" i="27" s="1"/>
  <c r="E19" i="27"/>
  <c r="G19" i="27" s="1"/>
  <c r="E18" i="27"/>
  <c r="G18" i="27" s="1"/>
  <c r="E17" i="27"/>
  <c r="G17" i="27" s="1"/>
  <c r="E15" i="27"/>
  <c r="G15" i="27" s="1"/>
  <c r="E14" i="27"/>
  <c r="G14" i="27" s="1"/>
  <c r="E13" i="27"/>
  <c r="G13" i="27" s="1"/>
  <c r="E12" i="27"/>
  <c r="G12" i="27" s="1"/>
  <c r="E9" i="27"/>
  <c r="G9" i="27" s="1"/>
  <c r="E8" i="27"/>
  <c r="G8" i="27" s="1"/>
  <c r="E7" i="27"/>
  <c r="G7" i="27" s="1"/>
  <c r="E6" i="27"/>
  <c r="G6" i="27" s="1"/>
  <c r="E46" i="27"/>
  <c r="G46" i="27" s="1"/>
  <c r="D16" i="27"/>
  <c r="C16" i="27"/>
  <c r="D42" i="27"/>
  <c r="C42" i="27"/>
  <c r="C51" i="27" s="1"/>
  <c r="D11" i="27"/>
  <c r="C11" i="27"/>
  <c r="D38" i="27"/>
  <c r="C38" i="27"/>
  <c r="C33" i="27"/>
  <c r="D5" i="27"/>
  <c r="C5" i="27"/>
  <c r="D41" i="27" l="1"/>
  <c r="E11" i="27"/>
  <c r="G11" i="27" s="1"/>
  <c r="E16" i="27"/>
  <c r="G16" i="27" s="1"/>
  <c r="E38" i="27"/>
  <c r="G38" i="27" s="1"/>
  <c r="E33" i="27"/>
  <c r="G33" i="27" s="1"/>
  <c r="D51" i="27"/>
  <c r="E51" i="27" s="1"/>
  <c r="G51" i="27" s="1"/>
  <c r="E42" i="27"/>
  <c r="G42" i="27" s="1"/>
  <c r="C41" i="27"/>
  <c r="D10" i="27"/>
  <c r="D32" i="27" s="1"/>
  <c r="C10" i="27"/>
  <c r="E5" i="27"/>
  <c r="G5" i="27" s="1"/>
  <c r="G67" i="20"/>
  <c r="G64" i="20"/>
  <c r="H68" i="20" s="1"/>
  <c r="G47" i="20"/>
  <c r="G40" i="20"/>
  <c r="G41" i="20" s="1"/>
  <c r="G27" i="20"/>
  <c r="G14" i="20"/>
  <c r="G8" i="20"/>
  <c r="G17" i="20" s="1"/>
  <c r="H42" i="20" s="1"/>
  <c r="H69" i="20" s="1"/>
  <c r="D52" i="27" l="1"/>
  <c r="C52" i="27"/>
  <c r="E41" i="27"/>
  <c r="E10" i="27"/>
  <c r="G10" i="27" s="1"/>
  <c r="C32" i="27"/>
  <c r="E32" i="27" s="1"/>
  <c r="G32" i="27" s="1"/>
  <c r="K17" i="16"/>
  <c r="K16" i="16"/>
  <c r="K10" i="16"/>
  <c r="K9" i="16"/>
  <c r="I6" i="16"/>
  <c r="G41" i="27" l="1"/>
  <c r="E52" i="27"/>
  <c r="G52" i="27" s="1"/>
  <c r="J29" i="16"/>
  <c r="J11" i="16" l="1"/>
  <c r="I11" i="16"/>
  <c r="K12" i="16"/>
  <c r="K13" i="16"/>
  <c r="K11" i="16" l="1"/>
  <c r="D17" i="16"/>
  <c r="C17" i="16"/>
  <c r="E28" i="16"/>
  <c r="E27" i="16"/>
  <c r="E26" i="16"/>
  <c r="E25" i="16"/>
  <c r="E24" i="16"/>
  <c r="E23" i="16"/>
  <c r="E22" i="16"/>
  <c r="E21" i="16"/>
  <c r="E20" i="16"/>
  <c r="E19" i="16"/>
  <c r="E18" i="16"/>
  <c r="E17" i="16" l="1"/>
  <c r="J24" i="16" l="1"/>
  <c r="J16" i="16"/>
  <c r="J6" i="16"/>
  <c r="J14" i="16" s="1"/>
  <c r="D12" i="16"/>
  <c r="D6" i="16"/>
  <c r="J32" i="16" l="1"/>
  <c r="J33" i="16" s="1"/>
  <c r="D11" i="16"/>
  <c r="D33" i="16" s="1"/>
  <c r="K22" i="16"/>
  <c r="K20" i="16"/>
  <c r="K19" i="16"/>
  <c r="K31" i="16"/>
  <c r="I16" i="16"/>
  <c r="K29" i="16"/>
  <c r="K23" i="16"/>
  <c r="K27" i="16"/>
  <c r="K26" i="16"/>
  <c r="K25" i="16"/>
  <c r="K30" i="16"/>
  <c r="C6" i="16"/>
  <c r="K8" i="16"/>
  <c r="K7" i="16"/>
  <c r="C12" i="16"/>
  <c r="E16" i="16"/>
  <c r="E15" i="16"/>
  <c r="E14" i="16"/>
  <c r="E13" i="16"/>
  <c r="E8" i="16"/>
  <c r="E7" i="16"/>
  <c r="K24" i="16" l="1"/>
  <c r="K32" i="16" s="1"/>
  <c r="I32" i="16"/>
  <c r="K6" i="16"/>
  <c r="K14" i="16" s="1"/>
  <c r="I14" i="16"/>
  <c r="C11" i="16"/>
  <c r="E11" i="16" s="1"/>
  <c r="E12" i="16"/>
  <c r="E6" i="16"/>
  <c r="C33" i="16" l="1"/>
  <c r="E33" i="16" s="1"/>
  <c r="I33" i="16"/>
  <c r="K33" i="16" s="1"/>
</calcChain>
</file>

<file path=xl/sharedStrings.xml><?xml version="1.0" encoding="utf-8"?>
<sst xmlns="http://schemas.openxmlformats.org/spreadsheetml/2006/main" count="159" uniqueCount="104">
  <si>
    <t>増減</t>
    <rPh sb="0" eb="2">
      <t>ゾウゲン</t>
    </rPh>
    <phoneticPr fontId="2"/>
  </si>
  <si>
    <t>土地</t>
    <rPh sb="0" eb="2">
      <t>トチ</t>
    </rPh>
    <phoneticPr fontId="2"/>
  </si>
  <si>
    <t>建物</t>
    <rPh sb="0" eb="2">
      <t>タテモノ</t>
    </rPh>
    <phoneticPr fontId="2"/>
  </si>
  <si>
    <t>車輌運搬具</t>
    <rPh sb="0" eb="2">
      <t>シャリョウ</t>
    </rPh>
    <rPh sb="2" eb="4">
      <t>ウンパン</t>
    </rPh>
    <rPh sb="4" eb="5">
      <t>グ</t>
    </rPh>
    <phoneticPr fontId="2"/>
  </si>
  <si>
    <t>小</t>
    <rPh sb="0" eb="1">
      <t>ショウ</t>
    </rPh>
    <phoneticPr fontId="2"/>
  </si>
  <si>
    <t>当年度末</t>
    <rPh sb="0" eb="1">
      <t>トウ</t>
    </rPh>
    <rPh sb="1" eb="3">
      <t>ネンド</t>
    </rPh>
    <rPh sb="3" eb="4">
      <t>マツ</t>
    </rPh>
    <phoneticPr fontId="2"/>
  </si>
  <si>
    <t>前年度末</t>
    <rPh sb="0" eb="3">
      <t>ゼンネンド</t>
    </rPh>
    <rPh sb="3" eb="4">
      <t>マツ</t>
    </rPh>
    <phoneticPr fontId="2"/>
  </si>
  <si>
    <t>預金</t>
    <rPh sb="0" eb="2">
      <t>ヨキン</t>
    </rPh>
    <phoneticPr fontId="2"/>
  </si>
  <si>
    <t>基本財産定期預金</t>
    <rPh sb="0" eb="2">
      <t>キホン</t>
    </rPh>
    <rPh sb="2" eb="4">
      <t>ザイサン</t>
    </rPh>
    <rPh sb="4" eb="6">
      <t>テイキ</t>
    </rPh>
    <rPh sb="6" eb="8">
      <t>ヨキン</t>
    </rPh>
    <phoneticPr fontId="2"/>
  </si>
  <si>
    <t>器具及び備品</t>
    <rPh sb="0" eb="2">
      <t>キグ</t>
    </rPh>
    <rPh sb="2" eb="3">
      <t>オヨ</t>
    </rPh>
    <rPh sb="4" eb="6">
      <t>ビヒン</t>
    </rPh>
    <phoneticPr fontId="2"/>
  </si>
  <si>
    <t>流動負債</t>
    <rPh sb="0" eb="2">
      <t>リュウドウ</t>
    </rPh>
    <rPh sb="2" eb="4">
      <t>フサイ</t>
    </rPh>
    <phoneticPr fontId="2"/>
  </si>
  <si>
    <t>固定負債</t>
    <rPh sb="0" eb="2">
      <t>コテイ</t>
    </rPh>
    <rPh sb="2" eb="4">
      <t>フサイ</t>
    </rPh>
    <phoneticPr fontId="2"/>
  </si>
  <si>
    <t>負債の部合計</t>
    <rPh sb="0" eb="2">
      <t>フサイ</t>
    </rPh>
    <rPh sb="3" eb="4">
      <t>ブ</t>
    </rPh>
    <rPh sb="4" eb="6">
      <t>ゴウケイ</t>
    </rPh>
    <phoneticPr fontId="2"/>
  </si>
  <si>
    <t>基本金</t>
    <rPh sb="0" eb="2">
      <t>キホン</t>
    </rPh>
    <rPh sb="2" eb="3">
      <t>キン</t>
    </rPh>
    <phoneticPr fontId="2"/>
  </si>
  <si>
    <t>国庫補助金等特別積立金</t>
    <rPh sb="0" eb="2">
      <t>コッコ</t>
    </rPh>
    <rPh sb="2" eb="5">
      <t>ホジョキン</t>
    </rPh>
    <rPh sb="5" eb="6">
      <t>トウ</t>
    </rPh>
    <rPh sb="6" eb="8">
      <t>トクベツ</t>
    </rPh>
    <rPh sb="8" eb="10">
      <t>ツミタテ</t>
    </rPh>
    <rPh sb="10" eb="11">
      <t>キン</t>
    </rPh>
    <phoneticPr fontId="2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</si>
  <si>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2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</si>
  <si>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2"/>
  </si>
  <si>
    <t>預り金</t>
    <rPh sb="0" eb="1">
      <t>アズ</t>
    </rPh>
    <rPh sb="2" eb="3">
      <t>キン</t>
    </rPh>
    <phoneticPr fontId="2"/>
  </si>
  <si>
    <t>資産の部合計</t>
    <rPh sb="0" eb="2">
      <t>シサン</t>
    </rPh>
    <rPh sb="3" eb="4">
      <t>ブ</t>
    </rPh>
    <rPh sb="4" eb="6">
      <t>ゴウケイ</t>
    </rPh>
    <phoneticPr fontId="2"/>
  </si>
  <si>
    <t>純　資　産　の　部</t>
    <rPh sb="0" eb="1">
      <t>ジュン</t>
    </rPh>
    <rPh sb="2" eb="3">
      <t>シ</t>
    </rPh>
    <rPh sb="4" eb="5">
      <t>サン</t>
    </rPh>
    <rPh sb="8" eb="9">
      <t>ブ</t>
    </rPh>
    <phoneticPr fontId="2"/>
  </si>
  <si>
    <t>負　債　の　部</t>
    <rPh sb="0" eb="1">
      <t>フ</t>
    </rPh>
    <rPh sb="2" eb="3">
      <t>サイ</t>
    </rPh>
    <rPh sb="6" eb="7">
      <t>ブ</t>
    </rPh>
    <phoneticPr fontId="2"/>
  </si>
  <si>
    <t>I　資産の部</t>
    <rPh sb="2" eb="4">
      <t>シサン</t>
    </rPh>
    <rPh sb="5" eb="6">
      <t>ブ</t>
    </rPh>
    <phoneticPr fontId="2"/>
  </si>
  <si>
    <t>１．流動資産</t>
    <rPh sb="2" eb="4">
      <t>リュウドウ</t>
    </rPh>
    <rPh sb="4" eb="6">
      <t>シサン</t>
    </rPh>
    <phoneticPr fontId="2"/>
  </si>
  <si>
    <t>流動資産合計</t>
    <rPh sb="0" eb="2">
      <t>リュウドウ</t>
    </rPh>
    <rPh sb="2" eb="4">
      <t>シサン</t>
    </rPh>
    <rPh sb="4" eb="6">
      <t>ゴウケイ</t>
    </rPh>
    <phoneticPr fontId="2"/>
  </si>
  <si>
    <t>２．固定資産</t>
    <rPh sb="2" eb="4">
      <t>コテイ</t>
    </rPh>
    <rPh sb="4" eb="6">
      <t>シサン</t>
    </rPh>
    <phoneticPr fontId="2"/>
  </si>
  <si>
    <t>（１）基本財産</t>
    <rPh sb="3" eb="5">
      <t>キホン</t>
    </rPh>
    <rPh sb="5" eb="7">
      <t>ザイサン</t>
    </rPh>
    <phoneticPr fontId="2"/>
  </si>
  <si>
    <t>車両運搬具</t>
    <rPh sb="0" eb="2">
      <t>シャリョウ</t>
    </rPh>
    <rPh sb="2" eb="4">
      <t>ウンパン</t>
    </rPh>
    <rPh sb="4" eb="5">
      <t>グ</t>
    </rPh>
    <phoneticPr fontId="2"/>
  </si>
  <si>
    <t>基本財産合計</t>
    <rPh sb="0" eb="2">
      <t>キホン</t>
    </rPh>
    <rPh sb="2" eb="4">
      <t>ザイサン</t>
    </rPh>
    <rPh sb="4" eb="6">
      <t>ゴウケイ</t>
    </rPh>
    <phoneticPr fontId="2"/>
  </si>
  <si>
    <t>固定資産合計</t>
    <rPh sb="0" eb="2">
      <t>コテイ</t>
    </rPh>
    <rPh sb="2" eb="4">
      <t>シサン</t>
    </rPh>
    <rPh sb="4" eb="6">
      <t>ゴウケイ</t>
    </rPh>
    <phoneticPr fontId="2"/>
  </si>
  <si>
    <t>資産合計</t>
    <rPh sb="0" eb="2">
      <t>シサン</t>
    </rPh>
    <rPh sb="2" eb="4">
      <t>ゴウケイ</t>
    </rPh>
    <phoneticPr fontId="2"/>
  </si>
  <si>
    <t>II負債の部</t>
    <rPh sb="2" eb="4">
      <t>フサイ</t>
    </rPh>
    <rPh sb="5" eb="6">
      <t>ブ</t>
    </rPh>
    <phoneticPr fontId="2"/>
  </si>
  <si>
    <t>１．流動負債</t>
    <rPh sb="2" eb="4">
      <t>リュウドウ</t>
    </rPh>
    <rPh sb="4" eb="6">
      <t>フサイ</t>
    </rPh>
    <phoneticPr fontId="2"/>
  </si>
  <si>
    <t>流動負債合計</t>
    <rPh sb="0" eb="2">
      <t>リュウドウ</t>
    </rPh>
    <rPh sb="2" eb="4">
      <t>フサイ</t>
    </rPh>
    <rPh sb="4" eb="6">
      <t>ゴウケイ</t>
    </rPh>
    <phoneticPr fontId="2"/>
  </si>
  <si>
    <t>財　産　目　録</t>
    <rPh sb="0" eb="1">
      <t>ザイ</t>
    </rPh>
    <rPh sb="2" eb="3">
      <t>サン</t>
    </rPh>
    <rPh sb="4" eb="5">
      <t>メ</t>
    </rPh>
    <rPh sb="6" eb="7">
      <t>ロク</t>
    </rPh>
    <phoneticPr fontId="2"/>
  </si>
  <si>
    <t>福島信用金庫国見支店</t>
    <rPh sb="0" eb="2">
      <t>フクシマ</t>
    </rPh>
    <rPh sb="2" eb="4">
      <t>シンヨウ</t>
    </rPh>
    <rPh sb="4" eb="6">
      <t>キンコ</t>
    </rPh>
    <rPh sb="6" eb="8">
      <t>クニミ</t>
    </rPh>
    <rPh sb="8" eb="10">
      <t>シテン</t>
    </rPh>
    <phoneticPr fontId="2"/>
  </si>
  <si>
    <t>職員諸手当３月分</t>
    <rPh sb="0" eb="2">
      <t>ショクイン</t>
    </rPh>
    <rPh sb="2" eb="5">
      <t>ショテアテ</t>
    </rPh>
    <rPh sb="6" eb="8">
      <t>ガツブン</t>
    </rPh>
    <phoneticPr fontId="2"/>
  </si>
  <si>
    <t>預り金</t>
    <rPh sb="0" eb="1">
      <t>アズカ</t>
    </rPh>
    <rPh sb="2" eb="3">
      <t>キン</t>
    </rPh>
    <phoneticPr fontId="2"/>
  </si>
  <si>
    <t>２．固定負債</t>
    <rPh sb="2" eb="4">
      <t>コテイ</t>
    </rPh>
    <rPh sb="4" eb="6">
      <t>フサイ</t>
    </rPh>
    <phoneticPr fontId="2"/>
  </si>
  <si>
    <t>固定負債計</t>
    <rPh sb="0" eb="2">
      <t>コテイ</t>
    </rPh>
    <rPh sb="2" eb="4">
      <t>フサイ</t>
    </rPh>
    <rPh sb="4" eb="5">
      <t>ケイ</t>
    </rPh>
    <phoneticPr fontId="2"/>
  </si>
  <si>
    <t>負債合計</t>
    <rPh sb="0" eb="2">
      <t>フサイ</t>
    </rPh>
    <rPh sb="2" eb="4">
      <t>ゴウケイ</t>
    </rPh>
    <phoneticPr fontId="2"/>
  </si>
  <si>
    <t>差引純資産</t>
    <rPh sb="0" eb="2">
      <t>サシヒ</t>
    </rPh>
    <rPh sb="2" eb="3">
      <t>ジュン</t>
    </rPh>
    <rPh sb="3" eb="5">
      <t>シサン</t>
    </rPh>
    <phoneticPr fontId="2"/>
  </si>
  <si>
    <t>　　　　　　　　　　　　　　　　　　　資産・負債の内訳</t>
    <rPh sb="19" eb="21">
      <t>シサン</t>
    </rPh>
    <rPh sb="22" eb="24">
      <t>フサイ</t>
    </rPh>
    <rPh sb="25" eb="27">
      <t>ウチワケ</t>
    </rPh>
    <phoneticPr fontId="2"/>
  </si>
  <si>
    <t>固  定  資  産</t>
    <rPh sb="0" eb="1">
      <t>ガタマリ</t>
    </rPh>
    <rPh sb="3" eb="4">
      <t>サダム</t>
    </rPh>
    <rPh sb="6" eb="7">
      <t>シ</t>
    </rPh>
    <rPh sb="9" eb="10">
      <t>サン</t>
    </rPh>
    <phoneticPr fontId="2"/>
  </si>
  <si>
    <t>流  動  資  産</t>
    <rPh sb="0" eb="1">
      <t>リュウ</t>
    </rPh>
    <rPh sb="3" eb="4">
      <t>ドウ</t>
    </rPh>
    <rPh sb="6" eb="7">
      <t>シ</t>
    </rPh>
    <rPh sb="9" eb="10">
      <t>サン</t>
    </rPh>
    <phoneticPr fontId="2"/>
  </si>
  <si>
    <t>貸　借　対　照　表</t>
    <rPh sb="0" eb="1">
      <t>カシ</t>
    </rPh>
    <rPh sb="2" eb="3">
      <t>シャク</t>
    </rPh>
    <rPh sb="4" eb="5">
      <t>タイ</t>
    </rPh>
    <rPh sb="6" eb="7">
      <t>アキラ</t>
    </rPh>
    <rPh sb="8" eb="9">
      <t>ヒョウ</t>
    </rPh>
    <phoneticPr fontId="2"/>
  </si>
  <si>
    <t>水道光熱費</t>
    <rPh sb="0" eb="2">
      <t>スイドウ</t>
    </rPh>
    <rPh sb="2" eb="5">
      <t>コウネツヒ</t>
    </rPh>
    <phoneticPr fontId="2"/>
  </si>
  <si>
    <t>福利厚生費</t>
    <rPh sb="0" eb="2">
      <t>フクリ</t>
    </rPh>
    <rPh sb="2" eb="5">
      <t>コウセイヒ</t>
    </rPh>
    <phoneticPr fontId="2"/>
  </si>
  <si>
    <t>ソフトウエア</t>
    <phoneticPr fontId="2"/>
  </si>
  <si>
    <t>その他の固定資産</t>
    <rPh sb="2" eb="3">
      <t>タ</t>
    </rPh>
    <rPh sb="4" eb="6">
      <t>コテイ</t>
    </rPh>
    <rPh sb="6" eb="8">
      <t>シサン</t>
    </rPh>
    <phoneticPr fontId="2"/>
  </si>
  <si>
    <t>長期貸付金</t>
    <rPh sb="0" eb="2">
      <t>チョウキ</t>
    </rPh>
    <rPh sb="2" eb="4">
      <t>カシツケ</t>
    </rPh>
    <rPh sb="4" eb="5">
      <t>キン</t>
    </rPh>
    <phoneticPr fontId="2"/>
  </si>
  <si>
    <t>ソフトウェア</t>
    <phoneticPr fontId="2"/>
  </si>
  <si>
    <t>燃料費３月分</t>
    <rPh sb="0" eb="3">
      <t>ネンリョウヒ</t>
    </rPh>
    <rPh sb="4" eb="5">
      <t>ツキ</t>
    </rPh>
    <rPh sb="5" eb="6">
      <t>ブン</t>
    </rPh>
    <phoneticPr fontId="2"/>
  </si>
  <si>
    <t>業務委託費・保守料</t>
    <rPh sb="0" eb="2">
      <t>ギョウム</t>
    </rPh>
    <rPh sb="2" eb="4">
      <t>イタク</t>
    </rPh>
    <rPh sb="4" eb="5">
      <t>ヒ</t>
    </rPh>
    <rPh sb="6" eb="8">
      <t>ホシュ</t>
    </rPh>
    <rPh sb="8" eb="9">
      <t>リョウ</t>
    </rPh>
    <phoneticPr fontId="2"/>
  </si>
  <si>
    <t>賃借料</t>
    <rPh sb="0" eb="2">
      <t>チンシャク</t>
    </rPh>
    <rPh sb="2" eb="3">
      <t>リョウ</t>
    </rPh>
    <phoneticPr fontId="2"/>
  </si>
  <si>
    <t>退職共済預け金1,2,3月分（全国社協）</t>
    <rPh sb="0" eb="2">
      <t>タイショク</t>
    </rPh>
    <rPh sb="2" eb="4">
      <t>キョウサイ</t>
    </rPh>
    <rPh sb="4" eb="5">
      <t>アズ</t>
    </rPh>
    <rPh sb="6" eb="7">
      <t>キン</t>
    </rPh>
    <rPh sb="12" eb="13">
      <t>ガツ</t>
    </rPh>
    <rPh sb="13" eb="14">
      <t>ブン</t>
    </rPh>
    <rPh sb="15" eb="17">
      <t>ゼンコク</t>
    </rPh>
    <rPh sb="17" eb="18">
      <t>シャ</t>
    </rPh>
    <rPh sb="18" eb="19">
      <t>キョウ</t>
    </rPh>
    <phoneticPr fontId="2"/>
  </si>
  <si>
    <t>介護保険収入（２，３月分）等</t>
    <rPh sb="0" eb="2">
      <t>カイゴ</t>
    </rPh>
    <rPh sb="2" eb="4">
      <t>ホケン</t>
    </rPh>
    <rPh sb="4" eb="6">
      <t>シュウニュウ</t>
    </rPh>
    <rPh sb="10" eb="11">
      <t>ガツ</t>
    </rPh>
    <rPh sb="11" eb="12">
      <t>ブン</t>
    </rPh>
    <rPh sb="13" eb="14">
      <t>トウ</t>
    </rPh>
    <phoneticPr fontId="2"/>
  </si>
  <si>
    <t>給食費</t>
    <rPh sb="0" eb="2">
      <t>キュウショク</t>
    </rPh>
    <rPh sb="2" eb="3">
      <t>ヒ</t>
    </rPh>
    <phoneticPr fontId="2"/>
  </si>
  <si>
    <t>町受託金等</t>
    <rPh sb="0" eb="1">
      <t>マチ</t>
    </rPh>
    <rPh sb="1" eb="3">
      <t>ジュタク</t>
    </rPh>
    <rPh sb="3" eb="4">
      <t>キン</t>
    </rPh>
    <rPh sb="4" eb="5">
      <t>トウ</t>
    </rPh>
    <phoneticPr fontId="2"/>
  </si>
  <si>
    <t>修繕費</t>
    <rPh sb="0" eb="3">
      <t>シュウゼンヒ</t>
    </rPh>
    <phoneticPr fontId="2"/>
  </si>
  <si>
    <t>伊達郡国見町藤田字南４４番１</t>
    <rPh sb="0" eb="3">
      <t>ダテグン</t>
    </rPh>
    <rPh sb="3" eb="6">
      <t>クニミマチ</t>
    </rPh>
    <rPh sb="6" eb="8">
      <t>フジタ</t>
    </rPh>
    <rPh sb="8" eb="9">
      <t>ジ</t>
    </rPh>
    <rPh sb="9" eb="10">
      <t>ミナミ</t>
    </rPh>
    <rPh sb="12" eb="13">
      <t>バン</t>
    </rPh>
    <phoneticPr fontId="2"/>
  </si>
  <si>
    <t>嘱託契約職員賃金３月分</t>
    <rPh sb="0" eb="2">
      <t>ショクタク</t>
    </rPh>
    <rPh sb="2" eb="6">
      <t>ケイヤク</t>
    </rPh>
    <rPh sb="6" eb="8">
      <t>チンギン</t>
    </rPh>
    <rPh sb="9" eb="10">
      <t>ガツ</t>
    </rPh>
    <rPh sb="10" eb="11">
      <t>ブン</t>
    </rPh>
    <phoneticPr fontId="2"/>
  </si>
  <si>
    <t>社会保険料3月分</t>
    <rPh sb="0" eb="2">
      <t>シャカイ</t>
    </rPh>
    <rPh sb="2" eb="5">
      <t>ホケンリョウ</t>
    </rPh>
    <rPh sb="6" eb="7">
      <t>ガツ</t>
    </rPh>
    <rPh sb="7" eb="8">
      <t>ブン</t>
    </rPh>
    <phoneticPr fontId="2"/>
  </si>
  <si>
    <t>その他事務費</t>
    <rPh sb="2" eb="3">
      <t>タ</t>
    </rPh>
    <rPh sb="3" eb="6">
      <t>ジムヒ</t>
    </rPh>
    <phoneticPr fontId="2"/>
  </si>
  <si>
    <t>その他事業費</t>
    <rPh sb="2" eb="3">
      <t>タ</t>
    </rPh>
    <rPh sb="3" eb="6">
      <t>ジギョウヒ</t>
    </rPh>
    <phoneticPr fontId="2"/>
  </si>
  <si>
    <t>（２）その他の固定資産</t>
    <rPh sb="5" eb="6">
      <t>タ</t>
    </rPh>
    <rPh sb="7" eb="9">
      <t>コテイ</t>
    </rPh>
    <rPh sb="9" eb="11">
      <t>シサン</t>
    </rPh>
    <phoneticPr fontId="2"/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</si>
  <si>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2"/>
  </si>
  <si>
    <t>その他の積立金</t>
    <rPh sb="2" eb="3">
      <t>タ</t>
    </rPh>
    <rPh sb="4" eb="6">
      <t>ツミタテ</t>
    </rPh>
    <rPh sb="6" eb="7">
      <t>キン</t>
    </rPh>
    <phoneticPr fontId="2"/>
  </si>
  <si>
    <t xml:space="preserve">          基　本　財　産</t>
    <rPh sb="10" eb="11">
      <t>モト</t>
    </rPh>
    <rPh sb="12" eb="13">
      <t>ホン</t>
    </rPh>
    <rPh sb="14" eb="15">
      <t>ザイ</t>
    </rPh>
    <rPh sb="16" eb="17">
      <t>サン</t>
    </rPh>
    <phoneticPr fontId="2"/>
  </si>
  <si>
    <t>伊達郡国見町藤田字南４４番地１</t>
    <rPh sb="0" eb="3">
      <t>ダテグン</t>
    </rPh>
    <rPh sb="3" eb="6">
      <t>クニミマチ</t>
    </rPh>
    <rPh sb="6" eb="8">
      <t>フジタ</t>
    </rPh>
    <rPh sb="8" eb="9">
      <t>ジ</t>
    </rPh>
    <rPh sb="9" eb="10">
      <t>ミナミ</t>
    </rPh>
    <rPh sb="12" eb="13">
      <t>バン</t>
    </rPh>
    <rPh sb="13" eb="14">
      <t>チ</t>
    </rPh>
    <phoneticPr fontId="2"/>
  </si>
  <si>
    <t>資　産　の　部</t>
    <rPh sb="0" eb="1">
      <t>シ</t>
    </rPh>
    <rPh sb="2" eb="3">
      <t>サン</t>
    </rPh>
    <rPh sb="6" eb="7">
      <t>ブ</t>
    </rPh>
    <phoneticPr fontId="2"/>
  </si>
  <si>
    <t xml:space="preserve">  平成 28年３月３１日現在</t>
    <rPh sb="2" eb="4">
      <t>ヘイセイ</t>
    </rPh>
    <rPh sb="7" eb="8">
      <t>ネン</t>
    </rPh>
    <rPh sb="9" eb="10">
      <t>ガツ</t>
    </rPh>
    <rPh sb="12" eb="13">
      <t>ヒ</t>
    </rPh>
    <rPh sb="13" eb="15">
      <t>ゲンザイ</t>
    </rPh>
    <phoneticPr fontId="2"/>
  </si>
  <si>
    <t>構築物</t>
    <rPh sb="0" eb="2">
      <t>コウチク</t>
    </rPh>
    <rPh sb="2" eb="3">
      <t>ブツ</t>
    </rPh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</si>
  <si>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</si>
  <si>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退職給付引当資産</t>
    <rPh sb="0" eb="2">
      <t>タイショク</t>
    </rPh>
    <rPh sb="2" eb="4">
      <t>キュウフ</t>
    </rPh>
    <rPh sb="4" eb="6">
      <t>ヒキアテ</t>
    </rPh>
    <rPh sb="6" eb="8">
      <t>シサン</t>
    </rPh>
    <phoneticPr fontId="2"/>
  </si>
  <si>
    <t>退職手当積立基金預け金</t>
    <rPh sb="0" eb="2">
      <t>タイショク</t>
    </rPh>
    <rPh sb="2" eb="4">
      <t>テアテ</t>
    </rPh>
    <rPh sb="4" eb="6">
      <t>ツミタテ</t>
    </rPh>
    <rPh sb="6" eb="8">
      <t>キキン</t>
    </rPh>
    <rPh sb="8" eb="9">
      <t>アズ</t>
    </rPh>
    <rPh sb="10" eb="11">
      <t>キン</t>
    </rPh>
    <phoneticPr fontId="2"/>
  </si>
  <si>
    <t>その他の積立資産</t>
    <rPh sb="2" eb="3">
      <t>タ</t>
    </rPh>
    <rPh sb="4" eb="6">
      <t>ツミタテ</t>
    </rPh>
    <rPh sb="6" eb="8">
      <t>シサン</t>
    </rPh>
    <phoneticPr fontId="2"/>
  </si>
  <si>
    <t>長期前払費用</t>
    <rPh sb="0" eb="2">
      <t>チョウキ</t>
    </rPh>
    <rPh sb="2" eb="4">
      <t>マエバラ</t>
    </rPh>
    <rPh sb="4" eb="6">
      <t>ヒヨウ</t>
    </rPh>
    <phoneticPr fontId="2"/>
  </si>
  <si>
    <t>事業未収金</t>
    <rPh sb="0" eb="2">
      <t>ジギョウ</t>
    </rPh>
    <rPh sb="2" eb="5">
      <t>ミシュウキン</t>
    </rPh>
    <phoneticPr fontId="2"/>
  </si>
  <si>
    <t>事業未払金</t>
    <rPh sb="0" eb="2">
      <t>ジギョウ</t>
    </rPh>
    <rPh sb="2" eb="4">
      <t>ミハラ</t>
    </rPh>
    <rPh sb="4" eb="5">
      <t>キン</t>
    </rPh>
    <phoneticPr fontId="2"/>
  </si>
  <si>
    <t>1年以内返済予定設備資金借入金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セツビ</t>
    </rPh>
    <rPh sb="10" eb="12">
      <t>シキン</t>
    </rPh>
    <rPh sb="12" eb="14">
      <t>カリイレ</t>
    </rPh>
    <rPh sb="14" eb="15">
      <t>キン</t>
    </rPh>
    <phoneticPr fontId="2"/>
  </si>
  <si>
    <t>賞与引当金</t>
    <rPh sb="0" eb="2">
      <t>ショウヨ</t>
    </rPh>
    <rPh sb="2" eb="4">
      <t>ヒキアテ</t>
    </rPh>
    <rPh sb="4" eb="5">
      <t>キン</t>
    </rPh>
    <phoneticPr fontId="2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</si>
  <si>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2"/>
  </si>
  <si>
    <t>次期繰越活動増減差額</t>
    <rPh sb="0" eb="2">
      <t>ジキ</t>
    </rPh>
    <rPh sb="2" eb="4">
      <t>クリコシ</t>
    </rPh>
    <rPh sb="4" eb="6">
      <t>カツドウ</t>
    </rPh>
    <rPh sb="6" eb="8">
      <t>ゾウゲン</t>
    </rPh>
    <rPh sb="8" eb="10">
      <t>サガク</t>
    </rPh>
    <phoneticPr fontId="2"/>
  </si>
  <si>
    <t>(うち当期活動増減差額)</t>
    <rPh sb="3" eb="5">
      <t>トウキ</t>
    </rPh>
    <rPh sb="5" eb="7">
      <t>カツドウ</t>
    </rPh>
    <rPh sb="7" eb="9">
      <t>ゾウゲン</t>
    </rPh>
    <rPh sb="9" eb="11">
      <t>サガク</t>
    </rPh>
    <phoneticPr fontId="2"/>
  </si>
  <si>
    <t>別紙５</t>
    <rPh sb="0" eb="2">
      <t>ベッシ</t>
    </rPh>
    <phoneticPr fontId="2"/>
  </si>
  <si>
    <t>平成２８年３月３１日現在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2"/>
  </si>
  <si>
    <t>現金預金</t>
    <rPh sb="0" eb="2">
      <t>ゲンキン</t>
    </rPh>
    <rPh sb="2" eb="4">
      <t>ヨキン</t>
    </rPh>
    <phoneticPr fontId="2"/>
  </si>
  <si>
    <t>ふくしま未来農協国見総合支店</t>
    <rPh sb="4" eb="6">
      <t>ミライ</t>
    </rPh>
    <rPh sb="6" eb="8">
      <t>ノウキョウ</t>
    </rPh>
    <rPh sb="8" eb="10">
      <t>クニミ</t>
    </rPh>
    <rPh sb="10" eb="12">
      <t>ソウゴウ</t>
    </rPh>
    <rPh sb="12" eb="14">
      <t>シテン</t>
    </rPh>
    <phoneticPr fontId="2"/>
  </si>
  <si>
    <t>東邦銀行桑折支店</t>
    <rPh sb="0" eb="2">
      <t>トウホウ</t>
    </rPh>
    <rPh sb="2" eb="4">
      <t>ギンコウ</t>
    </rPh>
    <rPh sb="4" eb="6">
      <t>コオリ</t>
    </rPh>
    <rPh sb="6" eb="8">
      <t>シテン</t>
    </rPh>
    <phoneticPr fontId="2"/>
  </si>
  <si>
    <t>ゆうちょ銀行国見支店</t>
    <rPh sb="4" eb="6">
      <t>ギンコウ</t>
    </rPh>
    <rPh sb="6" eb="8">
      <t>クニミ</t>
    </rPh>
    <rPh sb="8" eb="10">
      <t>シテン</t>
    </rPh>
    <phoneticPr fontId="2"/>
  </si>
  <si>
    <t>構築物</t>
    <rPh sb="0" eb="3">
      <t>コウチクブツ</t>
    </rPh>
    <phoneticPr fontId="2"/>
  </si>
  <si>
    <t>その他積立資産（福島信用金庫・福島銀行・東邦銀行）</t>
    <rPh sb="2" eb="3">
      <t>タ</t>
    </rPh>
    <rPh sb="3" eb="5">
      <t>ツミタテ</t>
    </rPh>
    <rPh sb="5" eb="7">
      <t>シサン</t>
    </rPh>
    <rPh sb="8" eb="10">
      <t>フクシマ</t>
    </rPh>
    <rPh sb="10" eb="12">
      <t>シンヨウ</t>
    </rPh>
    <rPh sb="12" eb="14">
      <t>キンコ</t>
    </rPh>
    <rPh sb="15" eb="17">
      <t>フクシマ</t>
    </rPh>
    <rPh sb="17" eb="19">
      <t>ギンコウ</t>
    </rPh>
    <rPh sb="20" eb="21">
      <t>ヒガシ</t>
    </rPh>
    <rPh sb="21" eb="22">
      <t>ホウ</t>
    </rPh>
    <rPh sb="22" eb="24">
      <t>ギンコウ</t>
    </rPh>
    <phoneticPr fontId="2"/>
  </si>
  <si>
    <t>利用者負担金</t>
    <rPh sb="0" eb="3">
      <t>リヨウシャ</t>
    </rPh>
    <rPh sb="3" eb="6">
      <t>フタンキン</t>
    </rPh>
    <phoneticPr fontId="2"/>
  </si>
  <si>
    <t>基本財産特定預金（ふくしま未来農協国見総合支店）</t>
    <rPh sb="0" eb="2">
      <t>キホン</t>
    </rPh>
    <rPh sb="2" eb="4">
      <t>ザイサン</t>
    </rPh>
    <rPh sb="4" eb="6">
      <t>トクテイ</t>
    </rPh>
    <rPh sb="6" eb="8">
      <t>ヨキン</t>
    </rPh>
    <rPh sb="13" eb="15">
      <t>ミライ</t>
    </rPh>
    <rPh sb="15" eb="17">
      <t>ノウキョウ</t>
    </rPh>
    <rPh sb="17" eb="19">
      <t>クニミ</t>
    </rPh>
    <rPh sb="19" eb="21">
      <t>ソウゴウ</t>
    </rPh>
    <rPh sb="21" eb="23">
      <t>シテン</t>
    </rPh>
    <phoneticPr fontId="2"/>
  </si>
  <si>
    <t>1年以内返済予定設備資金借入金（福島信用金庫国見支店）</t>
    <rPh sb="1" eb="2">
      <t>ネン</t>
    </rPh>
    <rPh sb="2" eb="4">
      <t>イナイ</t>
    </rPh>
    <rPh sb="4" eb="6">
      <t>ヘンサイ</t>
    </rPh>
    <rPh sb="6" eb="8">
      <t>ヨテイ</t>
    </rPh>
    <rPh sb="8" eb="10">
      <t>セツビ</t>
    </rPh>
    <rPh sb="10" eb="12">
      <t>シキン</t>
    </rPh>
    <rPh sb="12" eb="14">
      <t>カリイレ</t>
    </rPh>
    <rPh sb="14" eb="15">
      <t>キン</t>
    </rPh>
    <rPh sb="16" eb="18">
      <t>フクシマ</t>
    </rPh>
    <rPh sb="18" eb="20">
      <t>シンヨウ</t>
    </rPh>
    <rPh sb="20" eb="22">
      <t>キンコ</t>
    </rPh>
    <rPh sb="22" eb="24">
      <t>クニミ</t>
    </rPh>
    <rPh sb="24" eb="26">
      <t>シテン</t>
    </rPh>
    <phoneticPr fontId="2"/>
  </si>
  <si>
    <t>第３号の１様式</t>
    <rPh sb="0" eb="1">
      <t>ダイ</t>
    </rPh>
    <rPh sb="2" eb="3">
      <t>ゴウ</t>
    </rPh>
    <rPh sb="5" eb="7">
      <t>ヨウシキ</t>
    </rPh>
    <phoneticPr fontId="2"/>
  </si>
  <si>
    <t>貸　借　対　照　表内訳表</t>
    <rPh sb="0" eb="1">
      <t>カシ</t>
    </rPh>
    <rPh sb="2" eb="3">
      <t>シャク</t>
    </rPh>
    <rPh sb="4" eb="5">
      <t>タイ</t>
    </rPh>
    <rPh sb="6" eb="7">
      <t>アキラ</t>
    </rPh>
    <rPh sb="8" eb="9">
      <t>ヒョウ</t>
    </rPh>
    <rPh sb="9" eb="11">
      <t>ウチワケ</t>
    </rPh>
    <rPh sb="11" eb="12">
      <t>ヒョウ</t>
    </rPh>
    <phoneticPr fontId="2"/>
  </si>
  <si>
    <t>第３号の２様式</t>
    <rPh sb="0" eb="1">
      <t>ダイ</t>
    </rPh>
    <rPh sb="2" eb="3">
      <t>ゴウ</t>
    </rPh>
    <rPh sb="5" eb="7">
      <t>ヨウシキ</t>
    </rPh>
    <phoneticPr fontId="2"/>
  </si>
  <si>
    <t>社会福祉事業</t>
    <rPh sb="0" eb="2">
      <t>シャカイ</t>
    </rPh>
    <rPh sb="2" eb="4">
      <t>フクシ</t>
    </rPh>
    <rPh sb="4" eb="6">
      <t>ジギョウ</t>
    </rPh>
    <phoneticPr fontId="2"/>
  </si>
  <si>
    <t>公益事業</t>
    <rPh sb="0" eb="2">
      <t>コウエキ</t>
    </rPh>
    <rPh sb="2" eb="4">
      <t>ジギョウ</t>
    </rPh>
    <phoneticPr fontId="2"/>
  </si>
  <si>
    <t>合計</t>
    <rPh sb="0" eb="2">
      <t>ゴウケイ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</si>
  <si>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</si>
  <si>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法人合計</t>
    <rPh sb="0" eb="2">
      <t>ホウジン</t>
    </rPh>
    <rPh sb="2" eb="4">
      <t>ゴウケイ</t>
    </rPh>
    <phoneticPr fontId="2"/>
  </si>
  <si>
    <t>勘定科目</t>
    <rPh sb="0" eb="2">
      <t>カンジョウ</t>
    </rPh>
    <rPh sb="2" eb="4">
      <t>カモク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</si>
</sst>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1">
    <xf numFmtId="0" fontId="0" fillId="0" borderId="0" xfId="0"/>
    <xf numFmtId="38" fontId="0" fillId="0" borderId="0" xfId="1" applyFont="1"/>
    <xf numFmtId="38" fontId="0" fillId="0" borderId="1" xfId="1" applyFont="1" applyBorder="1"/>
    <xf numFmtId="0" fontId="0" fillId="0" borderId="2" xfId="0" applyBorder="1"/>
    <xf numFmtId="38" fontId="0" fillId="0" borderId="2" xfId="1" applyFont="1" applyBorder="1"/>
    <xf numFmtId="0" fontId="8" fillId="0" borderId="0" xfId="0" applyFont="1" applyAlignment="1">
      <alignment horizontal="center"/>
    </xf>
    <xf numFmtId="38" fontId="0" fillId="0" borderId="5" xfId="1" applyFont="1" applyBorder="1"/>
    <xf numFmtId="38" fontId="3" fillId="0" borderId="1" xfId="1" applyFont="1" applyBorder="1"/>
    <xf numFmtId="0" fontId="0" fillId="0" borderId="0" xfId="0" applyBorder="1"/>
    <xf numFmtId="38" fontId="0" fillId="0" borderId="6" xfId="1" applyFont="1" applyBorder="1"/>
    <xf numFmtId="0" fontId="0" fillId="0" borderId="7" xfId="0" applyBorder="1"/>
    <xf numFmtId="38" fontId="0" fillId="0" borderId="7" xfId="1" applyFont="1" applyBorder="1"/>
    <xf numFmtId="38" fontId="0" fillId="0" borderId="9" xfId="1" applyFont="1" applyBorder="1"/>
    <xf numFmtId="0" fontId="0" fillId="0" borderId="10" xfId="0" applyBorder="1"/>
    <xf numFmtId="0" fontId="8" fillId="0" borderId="0" xfId="0" applyFont="1"/>
    <xf numFmtId="38" fontId="0" fillId="0" borderId="10" xfId="1" applyFont="1" applyBorder="1"/>
    <xf numFmtId="0" fontId="0" fillId="0" borderId="11" xfId="0" applyBorder="1"/>
    <xf numFmtId="38" fontId="0" fillId="0" borderId="12" xfId="1" applyFont="1" applyBorder="1"/>
    <xf numFmtId="0" fontId="0" fillId="0" borderId="0" xfId="0" applyFill="1" applyBorder="1"/>
    <xf numFmtId="38" fontId="0" fillId="0" borderId="0" xfId="1" applyFont="1" applyBorder="1"/>
    <xf numFmtId="38" fontId="0" fillId="0" borderId="11" xfId="1" applyFont="1" applyBorder="1"/>
    <xf numFmtId="38" fontId="0" fillId="0" borderId="0" xfId="1" applyFont="1" applyFill="1" applyBorder="1"/>
    <xf numFmtId="38" fontId="0" fillId="0" borderId="11" xfId="1" applyFont="1" applyFill="1" applyBorder="1"/>
    <xf numFmtId="0" fontId="0" fillId="0" borderId="13" xfId="0" applyBorder="1"/>
    <xf numFmtId="0" fontId="0" fillId="0" borderId="5" xfId="0" applyBorder="1"/>
    <xf numFmtId="0" fontId="7" fillId="0" borderId="5" xfId="0" applyFont="1" applyFill="1" applyBorder="1"/>
    <xf numFmtId="38" fontId="6" fillId="0" borderId="14" xfId="0" applyNumberFormat="1" applyFont="1" applyBorder="1"/>
    <xf numFmtId="0" fontId="6" fillId="0" borderId="5" xfId="0" applyFont="1" applyBorder="1"/>
    <xf numFmtId="38" fontId="6" fillId="0" borderId="14" xfId="1" applyFont="1" applyBorder="1"/>
    <xf numFmtId="38" fontId="0" fillId="0" borderId="15" xfId="1" applyFont="1" applyBorder="1"/>
    <xf numFmtId="38" fontId="5" fillId="0" borderId="8" xfId="1" applyFont="1" applyBorder="1"/>
    <xf numFmtId="38" fontId="5" fillId="0" borderId="2" xfId="1" applyFont="1" applyBorder="1"/>
    <xf numFmtId="0" fontId="0" fillId="0" borderId="15" xfId="0" applyBorder="1"/>
    <xf numFmtId="0" fontId="0" fillId="0" borderId="17" xfId="0" applyBorder="1" applyAlignment="1">
      <alignment horizontal="center"/>
    </xf>
    <xf numFmtId="0" fontId="0" fillId="0" borderId="9" xfId="0" applyBorder="1"/>
    <xf numFmtId="38" fontId="6" fillId="0" borderId="9" xfId="1" applyFont="1" applyBorder="1"/>
    <xf numFmtId="38" fontId="3" fillId="0" borderId="4" xfId="1" applyFont="1" applyBorder="1" applyAlignment="1">
      <alignment horizontal="left"/>
    </xf>
    <xf numFmtId="38" fontId="3" fillId="0" borderId="9" xfId="1" applyFont="1" applyBorder="1"/>
    <xf numFmtId="38" fontId="0" fillId="0" borderId="20" xfId="1" applyFont="1" applyBorder="1"/>
    <xf numFmtId="38" fontId="0" fillId="0" borderId="18" xfId="1" applyFont="1" applyBorder="1"/>
    <xf numFmtId="38" fontId="5" fillId="0" borderId="15" xfId="1" applyFont="1" applyBorder="1"/>
    <xf numFmtId="0" fontId="3" fillId="0" borderId="9" xfId="0" applyFont="1" applyBorder="1"/>
    <xf numFmtId="38" fontId="9" fillId="0" borderId="0" xfId="1" applyFont="1"/>
    <xf numFmtId="38" fontId="10" fillId="0" borderId="4" xfId="1" applyFont="1" applyBorder="1"/>
    <xf numFmtId="0" fontId="0" fillId="0" borderId="21" xfId="0" applyBorder="1" applyAlignment="1">
      <alignment horizontal="center"/>
    </xf>
    <xf numFmtId="38" fontId="0" fillId="0" borderId="17" xfId="1" applyFont="1" applyBorder="1" applyAlignment="1">
      <alignment horizontal="center"/>
    </xf>
    <xf numFmtId="0" fontId="0" fillId="0" borderId="17" xfId="0" applyBorder="1"/>
    <xf numFmtId="38" fontId="0" fillId="0" borderId="22" xfId="1" applyFont="1" applyBorder="1" applyAlignment="1">
      <alignment horizontal="center"/>
    </xf>
    <xf numFmtId="0" fontId="4" fillId="0" borderId="23" xfId="0" applyFont="1" applyBorder="1" applyAlignment="1">
      <alignment horizontal="distributed"/>
    </xf>
    <xf numFmtId="0" fontId="0" fillId="0" borderId="25" xfId="0" applyBorder="1"/>
    <xf numFmtId="0" fontId="0" fillId="0" borderId="28" xfId="0" applyBorder="1"/>
    <xf numFmtId="0" fontId="0" fillId="0" borderId="30" xfId="0" applyBorder="1"/>
    <xf numFmtId="0" fontId="0" fillId="0" borderId="32" xfId="0" applyBorder="1"/>
    <xf numFmtId="0" fontId="0" fillId="0" borderId="33" xfId="0" applyBorder="1"/>
    <xf numFmtId="38" fontId="0" fillId="0" borderId="34" xfId="1" applyFont="1" applyBorder="1"/>
    <xf numFmtId="0" fontId="10" fillId="0" borderId="11" xfId="0" applyFont="1" applyBorder="1"/>
    <xf numFmtId="0" fontId="0" fillId="0" borderId="0" xfId="0" applyBorder="1" applyAlignment="1"/>
    <xf numFmtId="38" fontId="0" fillId="0" borderId="15" xfId="1" applyFont="1" applyBorder="1" applyAlignment="1">
      <alignment horizontal="center"/>
    </xf>
    <xf numFmtId="38" fontId="3" fillId="0" borderId="15" xfId="1" applyFont="1" applyBorder="1" applyAlignment="1">
      <alignment horizontal="right"/>
    </xf>
    <xf numFmtId="38" fontId="4" fillId="0" borderId="6" xfId="1" applyFont="1" applyBorder="1" applyAlignment="1">
      <alignment horizontal="center"/>
    </xf>
    <xf numFmtId="38" fontId="0" fillId="0" borderId="17" xfId="1" applyFont="1" applyBorder="1"/>
    <xf numFmtId="38" fontId="3" fillId="0" borderId="17" xfId="1" applyFont="1" applyBorder="1"/>
    <xf numFmtId="38" fontId="4" fillId="0" borderId="7" xfId="1" applyFont="1" applyBorder="1" applyAlignment="1">
      <alignment horizontal="center"/>
    </xf>
    <xf numFmtId="38" fontId="0" fillId="0" borderId="41" xfId="1" applyFont="1" applyBorder="1" applyAlignment="1"/>
    <xf numFmtId="38" fontId="12" fillId="0" borderId="8" xfId="1" applyFont="1" applyBorder="1"/>
    <xf numFmtId="38" fontId="12" fillId="0" borderId="3" xfId="1" applyFont="1" applyBorder="1"/>
    <xf numFmtId="38" fontId="3" fillId="0" borderId="43" xfId="1" applyFont="1" applyBorder="1"/>
    <xf numFmtId="38" fontId="0" fillId="0" borderId="32" xfId="1" applyFont="1" applyBorder="1"/>
    <xf numFmtId="38" fontId="0" fillId="0" borderId="25" xfId="1" applyFont="1" applyBorder="1"/>
    <xf numFmtId="38" fontId="4" fillId="0" borderId="45" xfId="1" applyFont="1" applyBorder="1" applyAlignment="1">
      <alignment horizontal="distributed"/>
    </xf>
    <xf numFmtId="38" fontId="0" fillId="0" borderId="42" xfId="1" applyFont="1" applyBorder="1"/>
    <xf numFmtId="38" fontId="5" fillId="0" borderId="25" xfId="1" applyFont="1" applyBorder="1"/>
    <xf numFmtId="38" fontId="0" fillId="0" borderId="30" xfId="1" applyFont="1" applyBorder="1"/>
    <xf numFmtId="38" fontId="4" fillId="0" borderId="25" xfId="1" applyFont="1" applyBorder="1" applyAlignment="1">
      <alignment horizontal="distributed"/>
    </xf>
    <xf numFmtId="38" fontId="3" fillId="0" borderId="23" xfId="1" applyFont="1" applyBorder="1" applyAlignment="1">
      <alignment horizontal="left"/>
    </xf>
    <xf numFmtId="38" fontId="3" fillId="0" borderId="25" xfId="1" applyFont="1" applyBorder="1" applyAlignment="1">
      <alignment horizontal="distributed"/>
    </xf>
    <xf numFmtId="38" fontId="0" fillId="0" borderId="33" xfId="1" applyFont="1" applyBorder="1"/>
    <xf numFmtId="38" fontId="3" fillId="0" borderId="30" xfId="1" applyFont="1" applyBorder="1" applyAlignment="1">
      <alignment horizontal="left"/>
    </xf>
    <xf numFmtId="38" fontId="3" fillId="0" borderId="23" xfId="1" applyFont="1" applyBorder="1"/>
    <xf numFmtId="38" fontId="0" fillId="0" borderId="46" xfId="1" applyFont="1" applyBorder="1"/>
    <xf numFmtId="38" fontId="12" fillId="0" borderId="2" xfId="1" applyFont="1" applyBorder="1"/>
    <xf numFmtId="38" fontId="12" fillId="0" borderId="9" xfId="1" applyFont="1" applyBorder="1"/>
    <xf numFmtId="38" fontId="12" fillId="0" borderId="2" xfId="1" applyFont="1" applyFill="1" applyBorder="1"/>
    <xf numFmtId="0" fontId="12" fillId="0" borderId="10" xfId="0" applyFont="1" applyBorder="1"/>
    <xf numFmtId="0" fontId="5" fillId="0" borderId="2" xfId="0" applyFont="1" applyFill="1" applyBorder="1"/>
    <xf numFmtId="0" fontId="5" fillId="0" borderId="2" xfId="0" applyFont="1" applyBorder="1"/>
    <xf numFmtId="0" fontId="5" fillId="0" borderId="7" xfId="0" applyFont="1" applyBorder="1"/>
    <xf numFmtId="0" fontId="5" fillId="0" borderId="30" xfId="0" applyFont="1" applyBorder="1" applyAlignment="1">
      <alignment horizontal="left"/>
    </xf>
    <xf numFmtId="0" fontId="5" fillId="0" borderId="30" xfId="0" applyFont="1" applyBorder="1" applyAlignment="1">
      <alignment horizontal="right"/>
    </xf>
    <xf numFmtId="38" fontId="12" fillId="0" borderId="26" xfId="1" applyFont="1" applyBorder="1"/>
    <xf numFmtId="38" fontId="12" fillId="0" borderId="27" xfId="1" applyFont="1" applyBorder="1"/>
    <xf numFmtId="38" fontId="5" fillId="0" borderId="3" xfId="1" applyFont="1" applyBorder="1"/>
    <xf numFmtId="38" fontId="6" fillId="0" borderId="26" xfId="1" applyFont="1" applyBorder="1"/>
    <xf numFmtId="38" fontId="12" fillId="0" borderId="12" xfId="1" applyFont="1" applyBorder="1"/>
    <xf numFmtId="38" fontId="6" fillId="0" borderId="29" xfId="1" applyFont="1" applyBorder="1"/>
    <xf numFmtId="38" fontId="12" fillId="0" borderId="4" xfId="1" applyFont="1" applyBorder="1"/>
    <xf numFmtId="38" fontId="12" fillId="0" borderId="31" xfId="1" applyFont="1" applyBorder="1"/>
    <xf numFmtId="38" fontId="12" fillId="0" borderId="15" xfId="1" applyFont="1" applyBorder="1"/>
    <xf numFmtId="38" fontId="12" fillId="0" borderId="4" xfId="1" applyFont="1" applyBorder="1" applyAlignment="1">
      <alignment horizontal="right"/>
    </xf>
    <xf numFmtId="38" fontId="12" fillId="0" borderId="31" xfId="1" applyFont="1" applyBorder="1" applyAlignment="1">
      <alignment horizontal="right"/>
    </xf>
    <xf numFmtId="38" fontId="0" fillId="0" borderId="19" xfId="1" applyFont="1" applyBorder="1" applyAlignment="1">
      <alignment horizontal="center"/>
    </xf>
    <xf numFmtId="0" fontId="0" fillId="0" borderId="44" xfId="0" applyBorder="1"/>
    <xf numFmtId="38" fontId="4" fillId="0" borderId="48" xfId="1" applyFont="1" applyBorder="1" applyAlignment="1">
      <alignment horizontal="distributed"/>
    </xf>
    <xf numFmtId="38" fontId="5" fillId="0" borderId="49" xfId="1" applyFont="1" applyBorder="1"/>
    <xf numFmtId="38" fontId="0" fillId="0" borderId="50" xfId="1" applyFont="1" applyBorder="1"/>
    <xf numFmtId="38" fontId="13" fillId="0" borderId="9" xfId="1" applyFont="1" applyBorder="1"/>
    <xf numFmtId="38" fontId="13" fillId="0" borderId="15" xfId="1" applyFont="1" applyBorder="1"/>
    <xf numFmtId="38" fontId="13" fillId="0" borderId="6" xfId="1" applyFont="1" applyBorder="1"/>
    <xf numFmtId="38" fontId="13" fillId="0" borderId="35" xfId="1" applyFont="1" applyBorder="1"/>
    <xf numFmtId="38" fontId="13" fillId="0" borderId="1" xfId="1" applyFont="1" applyBorder="1"/>
    <xf numFmtId="38" fontId="13" fillId="0" borderId="24" xfId="1" applyFont="1" applyBorder="1"/>
    <xf numFmtId="38" fontId="13" fillId="0" borderId="17" xfId="1" applyFont="1" applyBorder="1"/>
    <xf numFmtId="38" fontId="13" fillId="0" borderId="22" xfId="1" applyFont="1" applyBorder="1"/>
    <xf numFmtId="38" fontId="13" fillId="0" borderId="6" xfId="1" applyFont="1" applyBorder="1" applyAlignment="1">
      <alignment horizontal="right"/>
    </xf>
    <xf numFmtId="38" fontId="13" fillId="0" borderId="14" xfId="1" applyFont="1" applyBorder="1" applyAlignment="1">
      <alignment horizontal="right"/>
    </xf>
    <xf numFmtId="38" fontId="13" fillId="0" borderId="18" xfId="1" applyFont="1" applyBorder="1"/>
    <xf numFmtId="38" fontId="13" fillId="0" borderId="2" xfId="1" applyFont="1" applyBorder="1"/>
    <xf numFmtId="38" fontId="13" fillId="0" borderId="27" xfId="1" applyFont="1" applyBorder="1"/>
    <xf numFmtId="38" fontId="13" fillId="0" borderId="31" xfId="1" applyFont="1" applyBorder="1"/>
    <xf numFmtId="38" fontId="13" fillId="0" borderId="12" xfId="1" applyFont="1" applyBorder="1"/>
    <xf numFmtId="38" fontId="13" fillId="0" borderId="29" xfId="1" applyFont="1" applyBorder="1"/>
    <xf numFmtId="38" fontId="13" fillId="0" borderId="14" xfId="1" applyFont="1" applyBorder="1"/>
    <xf numFmtId="0" fontId="4" fillId="0" borderId="30" xfId="0" applyFont="1" applyBorder="1" applyAlignment="1">
      <alignment horizontal="distributed"/>
    </xf>
    <xf numFmtId="0" fontId="3" fillId="0" borderId="15" xfId="0" applyFont="1" applyBorder="1"/>
    <xf numFmtId="38" fontId="4" fillId="0" borderId="46" xfId="1" applyFont="1" applyBorder="1" applyAlignment="1">
      <alignment horizontal="distributed"/>
    </xf>
    <xf numFmtId="38" fontId="0" fillId="0" borderId="8" xfId="1" applyFont="1" applyBorder="1"/>
    <xf numFmtId="38" fontId="1" fillId="0" borderId="10" xfId="1" applyFont="1" applyBorder="1" applyAlignment="1">
      <alignment horizontal="left" wrapText="1"/>
    </xf>
    <xf numFmtId="38" fontId="11" fillId="0" borderId="10" xfId="1" applyFont="1" applyBorder="1" applyAlignment="1">
      <alignment horizontal="left" vertical="center" wrapText="1"/>
    </xf>
    <xf numFmtId="38" fontId="12" fillId="0" borderId="10" xfId="1" applyFont="1" applyBorder="1"/>
    <xf numFmtId="38" fontId="0" fillId="0" borderId="3" xfId="1" applyFont="1" applyBorder="1"/>
    <xf numFmtId="0" fontId="10" fillId="0" borderId="0" xfId="0" applyFont="1" applyBorder="1"/>
    <xf numFmtId="38" fontId="13" fillId="0" borderId="19" xfId="1" applyFont="1" applyBorder="1"/>
    <xf numFmtId="38" fontId="12" fillId="0" borderId="7" xfId="1" applyFont="1" applyBorder="1"/>
    <xf numFmtId="38" fontId="13" fillId="0" borderId="35" xfId="1" applyFont="1" applyBorder="1" applyAlignment="1">
      <alignment horizontal="right"/>
    </xf>
    <xf numFmtId="38" fontId="12" fillId="0" borderId="15" xfId="1" applyFont="1" applyBorder="1" applyAlignment="1">
      <alignment horizontal="right"/>
    </xf>
    <xf numFmtId="38" fontId="13" fillId="0" borderId="7" xfId="1" applyFont="1" applyBorder="1"/>
    <xf numFmtId="38" fontId="0" fillId="0" borderId="27" xfId="1" applyFont="1" applyBorder="1"/>
    <xf numFmtId="38" fontId="0" fillId="0" borderId="29" xfId="1" applyFont="1" applyBorder="1"/>
    <xf numFmtId="38" fontId="12" fillId="0" borderId="24" xfId="1" applyFont="1" applyBorder="1"/>
    <xf numFmtId="38" fontId="0" fillId="0" borderId="31" xfId="1" applyFont="1" applyBorder="1"/>
    <xf numFmtId="38" fontId="4" fillId="0" borderId="23" xfId="1" applyFont="1" applyBorder="1"/>
    <xf numFmtId="0" fontId="6" fillId="0" borderId="36" xfId="0" applyFont="1" applyBorder="1" applyAlignment="1">
      <alignment horizontal="distributed"/>
    </xf>
    <xf numFmtId="0" fontId="6" fillId="0" borderId="6" xfId="0" applyFont="1" applyBorder="1" applyAlignment="1">
      <alignment horizontal="distributed"/>
    </xf>
    <xf numFmtId="38" fontId="6" fillId="0" borderId="36" xfId="1" applyFont="1" applyBorder="1" applyAlignment="1">
      <alignment horizontal="distributed"/>
    </xf>
    <xf numFmtId="38" fontId="6" fillId="0" borderId="6" xfId="1" applyFont="1" applyBorder="1" applyAlignment="1">
      <alignment horizontal="distributed"/>
    </xf>
    <xf numFmtId="38" fontId="3" fillId="0" borderId="47" xfId="1" applyFont="1" applyBorder="1" applyAlignment="1">
      <alignment horizontal="center"/>
    </xf>
    <xf numFmtId="38" fontId="3" fillId="0" borderId="16" xfId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8" fontId="4" fillId="0" borderId="36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3" xfId="1" applyFont="1" applyBorder="1" applyAlignment="1">
      <alignment horizontal="center"/>
    </xf>
    <xf numFmtId="38" fontId="4" fillId="0" borderId="5" xfId="1" applyFont="1" applyBorder="1" applyAlignment="1">
      <alignment horizontal="center"/>
    </xf>
    <xf numFmtId="38" fontId="4" fillId="0" borderId="37" xfId="1" applyFont="1" applyBorder="1" applyAlignment="1">
      <alignment horizontal="center"/>
    </xf>
    <xf numFmtId="38" fontId="6" fillId="0" borderId="13" xfId="1" applyFont="1" applyBorder="1" applyAlignment="1">
      <alignment horizontal="center"/>
    </xf>
    <xf numFmtId="38" fontId="6" fillId="0" borderId="5" xfId="1" applyFont="1" applyBorder="1" applyAlignment="1">
      <alignment horizontal="center"/>
    </xf>
    <xf numFmtId="38" fontId="6" fillId="0" borderId="37" xfId="1" applyFont="1" applyBorder="1" applyAlignment="1">
      <alignment horizontal="center"/>
    </xf>
    <xf numFmtId="38" fontId="6" fillId="0" borderId="13" xfId="1" applyFont="1" applyBorder="1" applyAlignment="1">
      <alignment horizontal="left"/>
    </xf>
    <xf numFmtId="38" fontId="6" fillId="0" borderId="51" xfId="1" applyFont="1" applyBorder="1" applyAlignment="1">
      <alignment horizontal="left"/>
    </xf>
    <xf numFmtId="38" fontId="4" fillId="0" borderId="52" xfId="1" applyFont="1" applyBorder="1" applyAlignment="1">
      <alignment horizontal="left"/>
    </xf>
    <xf numFmtId="38" fontId="4" fillId="0" borderId="53" xfId="1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51" xfId="0" applyFont="1" applyBorder="1" applyAlignment="1">
      <alignment horizontal="left"/>
    </xf>
    <xf numFmtId="0" fontId="5" fillId="0" borderId="21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6" fillId="0" borderId="38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40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34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tabSelected="1" zoomScaleNormal="100" workbookViewId="0"/>
  </sheetViews>
  <sheetFormatPr defaultRowHeight="13.5"/>
  <cols>
    <col min="1" max="1" width="19.875" customWidth="1"/>
    <col min="2" max="2" width="23.875" customWidth="1"/>
    <col min="3" max="3" width="16.375" customWidth="1"/>
    <col min="4" max="4" width="15.375" style="1" customWidth="1"/>
    <col min="5" max="5" width="17.25" style="1" customWidth="1"/>
    <col min="6" max="6" width="23.125" style="1" customWidth="1"/>
    <col min="7" max="7" width="23.875" style="1" customWidth="1"/>
    <col min="8" max="8" width="0.625" style="1" hidden="1" customWidth="1"/>
    <col min="9" max="9" width="17" style="1" customWidth="1"/>
    <col min="10" max="10" width="18.25" style="1" bestFit="1" customWidth="1"/>
    <col min="11" max="11" width="17.75" style="1" customWidth="1"/>
    <col min="12" max="12" width="12.25" customWidth="1"/>
  </cols>
  <sheetData>
    <row r="2" spans="1:13" ht="25.5">
      <c r="E2" s="42" t="s">
        <v>44</v>
      </c>
      <c r="F2" s="5"/>
    </row>
    <row r="3" spans="1:13" ht="15" customHeight="1" thickBot="1">
      <c r="E3" s="1" t="s">
        <v>70</v>
      </c>
      <c r="F3" s="5"/>
      <c r="I3" s="1" t="s">
        <v>95</v>
      </c>
      <c r="L3" s="8"/>
    </row>
    <row r="4" spans="1:13" ht="19.5" customHeight="1" thickBot="1">
      <c r="A4" s="147" t="s">
        <v>69</v>
      </c>
      <c r="B4" s="148"/>
      <c r="C4" s="148"/>
      <c r="D4" s="148"/>
      <c r="E4" s="148"/>
      <c r="F4" s="151" t="s">
        <v>20</v>
      </c>
      <c r="G4" s="152"/>
      <c r="H4" s="152"/>
      <c r="I4" s="152"/>
      <c r="J4" s="152"/>
      <c r="K4" s="153"/>
      <c r="L4" s="56"/>
      <c r="M4" s="8"/>
    </row>
    <row r="5" spans="1:13" ht="20.100000000000001" customHeight="1">
      <c r="A5" s="44"/>
      <c r="B5" s="33"/>
      <c r="C5" s="45" t="s">
        <v>5</v>
      </c>
      <c r="D5" s="45" t="s">
        <v>6</v>
      </c>
      <c r="E5" s="100" t="s">
        <v>0</v>
      </c>
      <c r="F5" s="101"/>
      <c r="G5" s="33"/>
      <c r="H5" s="46" t="s">
        <v>4</v>
      </c>
      <c r="I5" s="45" t="s">
        <v>5</v>
      </c>
      <c r="J5" s="45" t="s">
        <v>6</v>
      </c>
      <c r="K5" s="47" t="s">
        <v>0</v>
      </c>
      <c r="L5" s="8"/>
    </row>
    <row r="6" spans="1:13" ht="20.100000000000001" customHeight="1">
      <c r="A6" s="48" t="s">
        <v>43</v>
      </c>
      <c r="B6" s="41"/>
      <c r="C6" s="105">
        <f>C7+C8+C9</f>
        <v>99171679</v>
      </c>
      <c r="D6" s="105">
        <f>D7+D8+D9</f>
        <v>0</v>
      </c>
      <c r="E6" s="105">
        <f>C6-D6</f>
        <v>99171679</v>
      </c>
      <c r="F6" s="102" t="s">
        <v>10</v>
      </c>
      <c r="G6" s="7"/>
      <c r="H6" s="7"/>
      <c r="I6" s="109">
        <f>SUM(I7+I8+I9+I10)</f>
        <v>32655319</v>
      </c>
      <c r="J6" s="109">
        <f>J7+J8</f>
        <v>0</v>
      </c>
      <c r="K6" s="110">
        <f>I6-J6</f>
        <v>32655319</v>
      </c>
      <c r="L6" s="8"/>
    </row>
    <row r="7" spans="1:13" ht="20.100000000000001" customHeight="1">
      <c r="A7" s="49"/>
      <c r="B7" s="85" t="s">
        <v>7</v>
      </c>
      <c r="C7" s="80">
        <v>68253106</v>
      </c>
      <c r="D7" s="80">
        <v>0</v>
      </c>
      <c r="E7" s="80">
        <f>C7-D7</f>
        <v>68253106</v>
      </c>
      <c r="F7" s="103"/>
      <c r="G7" s="30" t="s">
        <v>78</v>
      </c>
      <c r="H7" s="2"/>
      <c r="I7" s="64">
        <v>13981576</v>
      </c>
      <c r="J7" s="64">
        <v>0</v>
      </c>
      <c r="K7" s="89">
        <f>I7-J7</f>
        <v>13981576</v>
      </c>
      <c r="L7" s="8"/>
    </row>
    <row r="8" spans="1:13" ht="20.100000000000001" customHeight="1">
      <c r="A8" s="49"/>
      <c r="B8" s="85" t="s">
        <v>77</v>
      </c>
      <c r="C8" s="80">
        <v>30918573</v>
      </c>
      <c r="D8" s="80">
        <v>0</v>
      </c>
      <c r="E8" s="80">
        <f t="shared" ref="E8:E16" si="0">C8-D8</f>
        <v>30918573</v>
      </c>
      <c r="F8" s="71"/>
      <c r="G8" s="31" t="s">
        <v>17</v>
      </c>
      <c r="H8" s="38"/>
      <c r="I8" s="80">
        <v>1462128</v>
      </c>
      <c r="J8" s="80">
        <v>0</v>
      </c>
      <c r="K8" s="90">
        <f>I8-J8</f>
        <v>1462128</v>
      </c>
      <c r="L8" s="8"/>
    </row>
    <row r="9" spans="1:13" ht="20.100000000000001" customHeight="1">
      <c r="A9" s="49"/>
      <c r="B9" s="85"/>
      <c r="C9" s="4"/>
      <c r="D9" s="4"/>
      <c r="E9" s="4"/>
      <c r="F9" s="76"/>
      <c r="G9" s="127" t="s">
        <v>79</v>
      </c>
      <c r="H9" s="125"/>
      <c r="I9" s="128">
        <v>11096000</v>
      </c>
      <c r="J9" s="15"/>
      <c r="K9" s="90">
        <f>I9-J9</f>
        <v>11096000</v>
      </c>
      <c r="L9" s="8"/>
    </row>
    <row r="10" spans="1:13" ht="20.100000000000001" customHeight="1" thickBot="1">
      <c r="A10" s="50"/>
      <c r="B10" s="86"/>
      <c r="C10" s="11"/>
      <c r="D10" s="11"/>
      <c r="E10" s="11"/>
      <c r="F10" s="104"/>
      <c r="G10" s="126" t="s">
        <v>80</v>
      </c>
      <c r="H10" s="15"/>
      <c r="I10" s="128">
        <v>6115615</v>
      </c>
      <c r="J10" s="15"/>
      <c r="K10" s="90">
        <f>I10-J10</f>
        <v>6115615</v>
      </c>
      <c r="L10" s="8"/>
    </row>
    <row r="11" spans="1:13" ht="20.100000000000001" customHeight="1">
      <c r="A11" s="122" t="s">
        <v>42</v>
      </c>
      <c r="B11" s="123"/>
      <c r="C11" s="106">
        <f>C12+C17</f>
        <v>196787468</v>
      </c>
      <c r="D11" s="106">
        <f>D12+D17</f>
        <v>0</v>
      </c>
      <c r="E11" s="106">
        <f t="shared" si="0"/>
        <v>196787468</v>
      </c>
      <c r="F11" s="124" t="s">
        <v>11</v>
      </c>
      <c r="G11" s="60"/>
      <c r="H11" s="61"/>
      <c r="I11" s="111">
        <f>SUM(I12+I13)</f>
        <v>24373622</v>
      </c>
      <c r="J11" s="111">
        <f>SUM(J12+J13)</f>
        <v>0</v>
      </c>
      <c r="K11" s="112">
        <f>SUM(I11-J11)</f>
        <v>24373622</v>
      </c>
      <c r="L11" s="8"/>
    </row>
    <row r="12" spans="1:13" ht="20.100000000000001" customHeight="1">
      <c r="A12" s="87" t="s">
        <v>67</v>
      </c>
      <c r="B12" s="34"/>
      <c r="C12" s="35">
        <f>C13+C14+C15</f>
        <v>48238037</v>
      </c>
      <c r="D12" s="35">
        <f>D13+D14+D15</f>
        <v>0</v>
      </c>
      <c r="E12" s="81">
        <f t="shared" si="0"/>
        <v>48238037</v>
      </c>
      <c r="F12" s="67"/>
      <c r="G12" s="129" t="s">
        <v>81</v>
      </c>
      <c r="H12" s="63"/>
      <c r="I12" s="64">
        <v>24373622</v>
      </c>
      <c r="J12" s="64">
        <v>0</v>
      </c>
      <c r="K12" s="92">
        <f>SUM(I12-J12)</f>
        <v>24373622</v>
      </c>
      <c r="L12" s="8"/>
    </row>
    <row r="13" spans="1:13" ht="20.100000000000001" customHeight="1" thickBot="1">
      <c r="A13" s="49"/>
      <c r="B13" s="85" t="s">
        <v>8</v>
      </c>
      <c r="C13" s="65">
        <v>1000000</v>
      </c>
      <c r="D13" s="65">
        <v>0</v>
      </c>
      <c r="E13" s="65">
        <f t="shared" si="0"/>
        <v>1000000</v>
      </c>
      <c r="F13" s="68"/>
      <c r="G13" s="11"/>
      <c r="H13" s="62"/>
      <c r="I13" s="93">
        <v>0</v>
      </c>
      <c r="J13" s="93">
        <v>0</v>
      </c>
      <c r="K13" s="94">
        <f>SUM(I13-J13)</f>
        <v>0</v>
      </c>
      <c r="L13" s="8"/>
    </row>
    <row r="14" spans="1:13" ht="20.100000000000001" customHeight="1" thickBot="1">
      <c r="A14" s="49"/>
      <c r="B14" s="85" t="s">
        <v>1</v>
      </c>
      <c r="C14" s="80">
        <v>17500000</v>
      </c>
      <c r="D14" s="80">
        <v>0</v>
      </c>
      <c r="E14" s="80">
        <f t="shared" si="0"/>
        <v>17500000</v>
      </c>
      <c r="F14" s="149" t="s">
        <v>12</v>
      </c>
      <c r="G14" s="150"/>
      <c r="H14" s="59"/>
      <c r="I14" s="113">
        <f>SUM(I6+I11)</f>
        <v>57028941</v>
      </c>
      <c r="J14" s="113">
        <f>SUM(J6+J11)</f>
        <v>0</v>
      </c>
      <c r="K14" s="114">
        <f>SUM(K6+K11)</f>
        <v>57028941</v>
      </c>
      <c r="L14" s="8"/>
    </row>
    <row r="15" spans="1:13" ht="20.100000000000001" customHeight="1" thickBot="1">
      <c r="A15" s="49"/>
      <c r="B15" s="85" t="s">
        <v>2</v>
      </c>
      <c r="C15" s="80">
        <v>29738037</v>
      </c>
      <c r="D15" s="80">
        <v>0</v>
      </c>
      <c r="E15" s="80">
        <f t="shared" si="0"/>
        <v>29738037</v>
      </c>
      <c r="F15" s="154" t="s">
        <v>19</v>
      </c>
      <c r="G15" s="155"/>
      <c r="H15" s="155"/>
      <c r="I15" s="155"/>
      <c r="J15" s="155"/>
      <c r="K15" s="156"/>
      <c r="L15" s="8"/>
    </row>
    <row r="16" spans="1:13" ht="20.100000000000001" customHeight="1">
      <c r="A16" s="51"/>
      <c r="B16" s="32"/>
      <c r="C16" s="29"/>
      <c r="D16" s="29"/>
      <c r="E16" s="29">
        <f t="shared" si="0"/>
        <v>0</v>
      </c>
      <c r="F16" s="69" t="s">
        <v>13</v>
      </c>
      <c r="G16" s="39"/>
      <c r="H16" s="70"/>
      <c r="I16" s="115">
        <f>I17+I18</f>
        <v>37190000</v>
      </c>
      <c r="J16" s="115">
        <f>J17+J18</f>
        <v>0</v>
      </c>
      <c r="K16" s="90">
        <f>I16-J16</f>
        <v>37190000</v>
      </c>
      <c r="L16" s="8"/>
    </row>
    <row r="17" spans="1:12" ht="20.100000000000001" customHeight="1">
      <c r="A17" s="88" t="s">
        <v>48</v>
      </c>
      <c r="B17" s="41"/>
      <c r="C17" s="105">
        <f>SUM(C18:C28)</f>
        <v>148549431</v>
      </c>
      <c r="D17" s="105">
        <f>SUM(D18:D28)</f>
        <v>0</v>
      </c>
      <c r="E17" s="105">
        <f>SUM(E18:E28)</f>
        <v>148549431</v>
      </c>
      <c r="F17" s="71"/>
      <c r="G17" s="31" t="s">
        <v>13</v>
      </c>
      <c r="H17" s="19"/>
      <c r="I17" s="80">
        <v>37190000</v>
      </c>
      <c r="J17" s="80">
        <v>0</v>
      </c>
      <c r="K17" s="90">
        <f>I17-J17</f>
        <v>37190000</v>
      </c>
      <c r="L17" s="8"/>
    </row>
    <row r="18" spans="1:12" ht="20.100000000000001" customHeight="1">
      <c r="A18" s="52"/>
      <c r="B18" s="84" t="s">
        <v>71</v>
      </c>
      <c r="C18" s="82">
        <v>649350</v>
      </c>
      <c r="D18" s="82">
        <v>0</v>
      </c>
      <c r="E18" s="80">
        <f>SUM(C18-D18)</f>
        <v>649350</v>
      </c>
      <c r="F18" s="72"/>
      <c r="G18" s="40"/>
      <c r="H18" s="66"/>
      <c r="I18" s="95"/>
      <c r="J18" s="95">
        <v>0</v>
      </c>
      <c r="K18" s="96">
        <v>0</v>
      </c>
      <c r="L18" s="8"/>
    </row>
    <row r="19" spans="1:12" ht="20.100000000000001" customHeight="1">
      <c r="A19" s="49"/>
      <c r="B19" s="85" t="s">
        <v>72</v>
      </c>
      <c r="C19" s="80">
        <v>16546885</v>
      </c>
      <c r="D19" s="80">
        <v>0</v>
      </c>
      <c r="E19" s="80">
        <f t="shared" ref="E19:E28" si="1">SUM(C19-D19)</f>
        <v>16546885</v>
      </c>
      <c r="F19" s="73"/>
      <c r="G19" s="91"/>
      <c r="H19" s="19"/>
      <c r="I19" s="80"/>
      <c r="J19" s="80"/>
      <c r="K19" s="90">
        <f t="shared" ref="K19:K27" si="2">I19-J19</f>
        <v>0</v>
      </c>
      <c r="L19" s="8"/>
    </row>
    <row r="20" spans="1:12" ht="20.100000000000001" customHeight="1">
      <c r="A20" s="49"/>
      <c r="B20" s="85" t="s">
        <v>9</v>
      </c>
      <c r="C20" s="80">
        <v>1514335</v>
      </c>
      <c r="D20" s="80">
        <v>0</v>
      </c>
      <c r="E20" s="80">
        <f t="shared" si="1"/>
        <v>1514335</v>
      </c>
      <c r="F20" s="68"/>
      <c r="G20" s="31"/>
      <c r="H20" s="19"/>
      <c r="I20" s="80"/>
      <c r="J20" s="80"/>
      <c r="K20" s="90">
        <f t="shared" si="2"/>
        <v>0</v>
      </c>
      <c r="L20" s="8"/>
    </row>
    <row r="21" spans="1:12" ht="20.100000000000001" customHeight="1">
      <c r="A21" s="49"/>
      <c r="B21" s="84" t="s">
        <v>47</v>
      </c>
      <c r="C21" s="82">
        <v>314500</v>
      </c>
      <c r="D21" s="82">
        <v>0</v>
      </c>
      <c r="E21" s="80">
        <f t="shared" si="1"/>
        <v>314500</v>
      </c>
      <c r="F21" s="68"/>
      <c r="G21" s="31"/>
      <c r="H21" s="19"/>
      <c r="I21" s="80"/>
      <c r="J21" s="80"/>
      <c r="K21" s="90">
        <v>0</v>
      </c>
      <c r="L21" s="8"/>
    </row>
    <row r="22" spans="1:12" ht="20.100000000000001" customHeight="1">
      <c r="A22" s="49"/>
      <c r="B22" s="85" t="s">
        <v>3</v>
      </c>
      <c r="C22" s="82">
        <v>4199715</v>
      </c>
      <c r="D22" s="82">
        <v>0</v>
      </c>
      <c r="E22" s="80">
        <f t="shared" si="1"/>
        <v>4199715</v>
      </c>
      <c r="F22" s="72"/>
      <c r="G22" s="29"/>
      <c r="H22" s="29"/>
      <c r="I22" s="97"/>
      <c r="J22" s="97"/>
      <c r="K22" s="90">
        <f t="shared" si="2"/>
        <v>0</v>
      </c>
      <c r="L22" s="8"/>
    </row>
    <row r="23" spans="1:12" ht="20.100000000000001" customHeight="1">
      <c r="A23" s="49"/>
      <c r="B23" s="85" t="s">
        <v>73</v>
      </c>
      <c r="C23" s="80">
        <v>21912680</v>
      </c>
      <c r="D23" s="80">
        <v>0</v>
      </c>
      <c r="E23" s="80">
        <f t="shared" si="1"/>
        <v>21912680</v>
      </c>
      <c r="F23" s="74" t="s">
        <v>14</v>
      </c>
      <c r="G23" s="7"/>
      <c r="H23" s="37"/>
      <c r="I23" s="105">
        <v>9094485</v>
      </c>
      <c r="J23" s="105">
        <v>0</v>
      </c>
      <c r="K23" s="110">
        <f t="shared" si="2"/>
        <v>9094485</v>
      </c>
      <c r="L23" s="8"/>
    </row>
    <row r="24" spans="1:12" ht="20.100000000000001" customHeight="1">
      <c r="A24" s="49"/>
      <c r="B24" s="85" t="s">
        <v>74</v>
      </c>
      <c r="C24" s="80">
        <v>3060210</v>
      </c>
      <c r="D24" s="80">
        <v>0</v>
      </c>
      <c r="E24" s="80">
        <f t="shared" si="1"/>
        <v>3060210</v>
      </c>
      <c r="F24" s="75" t="s">
        <v>66</v>
      </c>
      <c r="G24" s="15"/>
      <c r="H24" s="4"/>
      <c r="I24" s="116">
        <v>100114456</v>
      </c>
      <c r="J24" s="116">
        <f>J25+J26+J27</f>
        <v>0</v>
      </c>
      <c r="K24" s="117">
        <f t="shared" si="2"/>
        <v>100114456</v>
      </c>
      <c r="L24" s="8"/>
    </row>
    <row r="25" spans="1:12" ht="20.100000000000001" customHeight="1">
      <c r="A25" s="53"/>
      <c r="B25" s="85" t="s">
        <v>75</v>
      </c>
      <c r="C25" s="80">
        <v>100114456</v>
      </c>
      <c r="D25" s="80">
        <v>0</v>
      </c>
      <c r="E25" s="80">
        <f t="shared" si="1"/>
        <v>100114456</v>
      </c>
      <c r="F25" s="76"/>
      <c r="G25" s="31"/>
      <c r="H25" s="19"/>
      <c r="I25" s="80"/>
      <c r="J25" s="80">
        <v>0</v>
      </c>
      <c r="K25" s="90">
        <f t="shared" si="2"/>
        <v>0</v>
      </c>
      <c r="L25" s="8"/>
    </row>
    <row r="26" spans="1:12" ht="20.100000000000001" customHeight="1">
      <c r="A26" s="49"/>
      <c r="B26" s="85" t="s">
        <v>49</v>
      </c>
      <c r="C26" s="80">
        <v>186000</v>
      </c>
      <c r="D26" s="80">
        <v>0</v>
      </c>
      <c r="E26" s="80">
        <f t="shared" si="1"/>
        <v>186000</v>
      </c>
      <c r="F26" s="68"/>
      <c r="G26" s="31"/>
      <c r="H26" s="19"/>
      <c r="I26" s="80"/>
      <c r="J26" s="80">
        <v>0</v>
      </c>
      <c r="K26" s="90">
        <f t="shared" si="2"/>
        <v>0</v>
      </c>
      <c r="L26" s="8"/>
    </row>
    <row r="27" spans="1:12" ht="19.5" customHeight="1">
      <c r="A27" s="49"/>
      <c r="B27" s="85" t="s">
        <v>76</v>
      </c>
      <c r="C27" s="83">
        <v>51300</v>
      </c>
      <c r="D27" s="80">
        <v>0</v>
      </c>
      <c r="E27" s="80">
        <f t="shared" si="1"/>
        <v>51300</v>
      </c>
      <c r="F27" s="68"/>
      <c r="G27" s="31"/>
      <c r="H27" s="19"/>
      <c r="I27" s="80"/>
      <c r="J27" s="80">
        <v>0</v>
      </c>
      <c r="K27" s="90">
        <f t="shared" si="2"/>
        <v>0</v>
      </c>
      <c r="L27" s="8"/>
    </row>
    <row r="28" spans="1:12" ht="19.5" customHeight="1">
      <c r="A28" s="49"/>
      <c r="B28" s="85"/>
      <c r="C28" s="80"/>
      <c r="D28" s="80">
        <v>0</v>
      </c>
      <c r="E28" s="80">
        <f t="shared" si="1"/>
        <v>0</v>
      </c>
      <c r="F28" s="77"/>
      <c r="G28" s="36"/>
      <c r="H28" s="57"/>
      <c r="I28" s="58"/>
      <c r="J28" s="58"/>
      <c r="K28" s="99"/>
      <c r="L28" s="8"/>
    </row>
    <row r="29" spans="1:12" ht="20.100000000000001" customHeight="1">
      <c r="A29" s="49"/>
      <c r="B29" s="85"/>
      <c r="C29" s="83"/>
      <c r="D29" s="80"/>
      <c r="E29" s="80"/>
      <c r="F29" s="78" t="s">
        <v>82</v>
      </c>
      <c r="G29" s="2"/>
      <c r="H29" s="12"/>
      <c r="I29" s="105">
        <v>92531265</v>
      </c>
      <c r="J29" s="105">
        <f>SUM(J30)</f>
        <v>0</v>
      </c>
      <c r="K29" s="118">
        <f>I29-J29</f>
        <v>92531265</v>
      </c>
      <c r="L29" s="8"/>
    </row>
    <row r="30" spans="1:12" ht="20.100000000000001" customHeight="1">
      <c r="A30" s="49"/>
      <c r="B30" s="3"/>
      <c r="C30" s="80"/>
      <c r="D30" s="80"/>
      <c r="E30" s="80"/>
      <c r="F30" s="68"/>
      <c r="G30" s="4" t="s">
        <v>82</v>
      </c>
      <c r="H30" s="19"/>
      <c r="I30" s="80">
        <v>92531265</v>
      </c>
      <c r="J30" s="80">
        <v>0</v>
      </c>
      <c r="K30" s="89">
        <f>I30-J30</f>
        <v>92531265</v>
      </c>
      <c r="L30" s="8"/>
    </row>
    <row r="31" spans="1:12" ht="20.100000000000001" customHeight="1">
      <c r="A31" s="49"/>
      <c r="B31" s="3"/>
      <c r="C31" s="4"/>
      <c r="D31" s="4"/>
      <c r="E31" s="4"/>
      <c r="F31" s="79"/>
      <c r="G31" s="43" t="s">
        <v>83</v>
      </c>
      <c r="H31" s="15"/>
      <c r="I31" s="98">
        <v>-19822452</v>
      </c>
      <c r="J31" s="98">
        <v>0</v>
      </c>
      <c r="K31" s="96">
        <f>I31-J31</f>
        <v>-19822452</v>
      </c>
      <c r="L31" s="8"/>
    </row>
    <row r="32" spans="1:12" ht="20.100000000000001" customHeight="1" thickBot="1">
      <c r="A32" s="49"/>
      <c r="B32" s="10"/>
      <c r="C32" s="11"/>
      <c r="D32" s="11"/>
      <c r="E32" s="11"/>
      <c r="F32" s="145" t="s">
        <v>15</v>
      </c>
      <c r="G32" s="146"/>
      <c r="H32" s="17"/>
      <c r="I32" s="119">
        <f>SUM(I16+I23+I24+I29)</f>
        <v>238930206</v>
      </c>
      <c r="J32" s="119">
        <f>SUM(J16+J23+J24+J29)</f>
        <v>0</v>
      </c>
      <c r="K32" s="120">
        <f>SUM(K16+K23+K24+K29)</f>
        <v>238930206</v>
      </c>
      <c r="L32" s="8"/>
    </row>
    <row r="33" spans="1:12" ht="26.25" customHeight="1" thickBot="1">
      <c r="A33" s="141" t="s">
        <v>18</v>
      </c>
      <c r="B33" s="142"/>
      <c r="C33" s="107">
        <f>C6+C11</f>
        <v>295959147</v>
      </c>
      <c r="D33" s="107">
        <f>D6+D11</f>
        <v>0</v>
      </c>
      <c r="E33" s="108">
        <f>C33-D33</f>
        <v>295959147</v>
      </c>
      <c r="F33" s="143" t="s">
        <v>16</v>
      </c>
      <c r="G33" s="144"/>
      <c r="H33" s="9"/>
      <c r="I33" s="107">
        <f>I14+I32</f>
        <v>295959147</v>
      </c>
      <c r="J33" s="107">
        <f>J14+J32</f>
        <v>0</v>
      </c>
      <c r="K33" s="121">
        <f>I33-J33</f>
        <v>295959147</v>
      </c>
      <c r="L33" s="8"/>
    </row>
    <row r="34" spans="1:12" ht="14.25" thickBot="1">
      <c r="A34" s="50"/>
      <c r="B34" s="16"/>
      <c r="C34" s="16"/>
      <c r="D34" s="20"/>
      <c r="E34" s="20"/>
      <c r="F34" s="20"/>
      <c r="G34" s="20"/>
      <c r="H34" s="20"/>
      <c r="I34" s="20"/>
      <c r="J34" s="20"/>
      <c r="K34" s="54"/>
    </row>
  </sheetData>
  <sheetProtection password="95C0" sheet="1" objects="1" scenarios="1"/>
  <mergeCells count="7">
    <mergeCell ref="A33:B33"/>
    <mergeCell ref="F33:G33"/>
    <mergeCell ref="F32:G32"/>
    <mergeCell ref="A4:E4"/>
    <mergeCell ref="F14:G14"/>
    <mergeCell ref="F4:K4"/>
    <mergeCell ref="F15:K15"/>
  </mergeCells>
  <phoneticPr fontId="2"/>
  <pageMargins left="0.98425196850393704" right="0.59055118110236227" top="0.78740157480314965" bottom="0.47244094488188981" header="0.31496062992125984" footer="0.31496062992125984"/>
  <pageSetup paperSize="8" scale="10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2"/>
  <sheetViews>
    <sheetView zoomScaleNormal="100" workbookViewId="0"/>
  </sheetViews>
  <sheetFormatPr defaultRowHeight="13.5"/>
  <cols>
    <col min="1" max="1" width="19.875" customWidth="1"/>
    <col min="2" max="2" width="26" customWidth="1"/>
    <col min="3" max="3" width="16.375" customWidth="1"/>
    <col min="4" max="4" width="15.375" style="1" customWidth="1"/>
    <col min="5" max="5" width="16" style="1" customWidth="1"/>
    <col min="6" max="6" width="15.375" style="1" customWidth="1"/>
    <col min="7" max="7" width="17.25" style="1" customWidth="1"/>
    <col min="8" max="8" width="12.25" customWidth="1"/>
  </cols>
  <sheetData>
    <row r="2" spans="1:8" ht="25.5">
      <c r="B2" s="42" t="s">
        <v>96</v>
      </c>
    </row>
    <row r="3" spans="1:8" ht="15" customHeight="1" thickBot="1">
      <c r="B3" s="1" t="s">
        <v>70</v>
      </c>
      <c r="F3" s="1" t="s">
        <v>97</v>
      </c>
      <c r="H3" s="8"/>
    </row>
    <row r="4" spans="1:8" ht="20.100000000000001" customHeight="1">
      <c r="A4" s="163" t="s">
        <v>103</v>
      </c>
      <c r="B4" s="164"/>
      <c r="C4" s="45" t="s">
        <v>98</v>
      </c>
      <c r="D4" s="45" t="s">
        <v>99</v>
      </c>
      <c r="E4" s="100" t="s">
        <v>100</v>
      </c>
      <c r="F4" s="100" t="s">
        <v>101</v>
      </c>
      <c r="G4" s="47" t="s">
        <v>102</v>
      </c>
      <c r="H4" s="8"/>
    </row>
    <row r="5" spans="1:8" ht="20.100000000000001" customHeight="1">
      <c r="A5" s="48" t="s">
        <v>43</v>
      </c>
      <c r="B5" s="41"/>
      <c r="C5" s="105">
        <f>C6+C7+C8</f>
        <v>91746535</v>
      </c>
      <c r="D5" s="105">
        <f>D6+D7+D8</f>
        <v>7425144</v>
      </c>
      <c r="E5" s="105">
        <f>SUM(C5+D5)</f>
        <v>99171679</v>
      </c>
      <c r="F5" s="105"/>
      <c r="G5" s="110">
        <f>SUM(E5)</f>
        <v>99171679</v>
      </c>
      <c r="H5" s="8"/>
    </row>
    <row r="6" spans="1:8" ht="20.100000000000001" customHeight="1">
      <c r="A6" s="49"/>
      <c r="B6" s="85" t="s">
        <v>7</v>
      </c>
      <c r="C6" s="80">
        <v>64606545</v>
      </c>
      <c r="D6" s="80">
        <v>3646561</v>
      </c>
      <c r="E6" s="80">
        <f t="shared" ref="E6:E32" si="0">SUM(C6+D6)</f>
        <v>68253106</v>
      </c>
      <c r="F6" s="80"/>
      <c r="G6" s="90">
        <f t="shared" ref="G6:G32" si="1">SUM(E6)</f>
        <v>68253106</v>
      </c>
      <c r="H6" s="8"/>
    </row>
    <row r="7" spans="1:8" ht="20.100000000000001" customHeight="1">
      <c r="A7" s="49"/>
      <c r="B7" s="85" t="s">
        <v>77</v>
      </c>
      <c r="C7" s="80">
        <v>27139990</v>
      </c>
      <c r="D7" s="80">
        <v>3778583</v>
      </c>
      <c r="E7" s="80">
        <f t="shared" si="0"/>
        <v>30918573</v>
      </c>
      <c r="F7" s="80"/>
      <c r="G7" s="90">
        <f t="shared" si="1"/>
        <v>30918573</v>
      </c>
      <c r="H7" s="8"/>
    </row>
    <row r="8" spans="1:8" ht="20.100000000000001" customHeight="1">
      <c r="A8" s="49"/>
      <c r="B8" s="85"/>
      <c r="C8" s="4"/>
      <c r="D8" s="4"/>
      <c r="E8" s="4">
        <f t="shared" si="0"/>
        <v>0</v>
      </c>
      <c r="F8" s="4"/>
      <c r="G8" s="136">
        <f t="shared" si="1"/>
        <v>0</v>
      </c>
      <c r="H8" s="8"/>
    </row>
    <row r="9" spans="1:8" ht="20.100000000000001" customHeight="1" thickBot="1">
      <c r="A9" s="50"/>
      <c r="B9" s="86"/>
      <c r="C9" s="11"/>
      <c r="D9" s="11"/>
      <c r="E9" s="11">
        <f t="shared" si="0"/>
        <v>0</v>
      </c>
      <c r="F9" s="11"/>
      <c r="G9" s="137">
        <f t="shared" si="1"/>
        <v>0</v>
      </c>
      <c r="H9" s="8"/>
    </row>
    <row r="10" spans="1:8" ht="20.100000000000001" customHeight="1">
      <c r="A10" s="122" t="s">
        <v>42</v>
      </c>
      <c r="B10" s="123"/>
      <c r="C10" s="106">
        <f>C11+C16</f>
        <v>193948452</v>
      </c>
      <c r="D10" s="106">
        <f>D11+D16</f>
        <v>2839016</v>
      </c>
      <c r="E10" s="106">
        <f t="shared" si="0"/>
        <v>196787468</v>
      </c>
      <c r="F10" s="106"/>
      <c r="G10" s="118">
        <f t="shared" si="1"/>
        <v>196787468</v>
      </c>
      <c r="H10" s="8"/>
    </row>
    <row r="11" spans="1:8" ht="20.100000000000001" customHeight="1">
      <c r="A11" s="87" t="s">
        <v>67</v>
      </c>
      <c r="B11" s="34"/>
      <c r="C11" s="35">
        <f>C12+C13+C14</f>
        <v>48238037</v>
      </c>
      <c r="D11" s="35">
        <f>D12+D13+D14</f>
        <v>0</v>
      </c>
      <c r="E11" s="35">
        <f t="shared" si="0"/>
        <v>48238037</v>
      </c>
      <c r="F11" s="35"/>
      <c r="G11" s="138">
        <f t="shared" si="1"/>
        <v>48238037</v>
      </c>
      <c r="H11" s="8"/>
    </row>
    <row r="12" spans="1:8" ht="20.100000000000001" customHeight="1">
      <c r="A12" s="49"/>
      <c r="B12" s="85" t="s">
        <v>8</v>
      </c>
      <c r="C12" s="65">
        <v>1000000</v>
      </c>
      <c r="D12" s="65">
        <v>0</v>
      </c>
      <c r="E12" s="65">
        <f t="shared" si="0"/>
        <v>1000000</v>
      </c>
      <c r="F12" s="65"/>
      <c r="G12" s="89">
        <f t="shared" si="1"/>
        <v>1000000</v>
      </c>
      <c r="H12" s="8"/>
    </row>
    <row r="13" spans="1:8" ht="20.100000000000001" customHeight="1">
      <c r="A13" s="49"/>
      <c r="B13" s="85" t="s">
        <v>1</v>
      </c>
      <c r="C13" s="80">
        <v>17500000</v>
      </c>
      <c r="D13" s="80">
        <v>0</v>
      </c>
      <c r="E13" s="80">
        <f t="shared" si="0"/>
        <v>17500000</v>
      </c>
      <c r="F13" s="80"/>
      <c r="G13" s="90">
        <f t="shared" si="1"/>
        <v>17500000</v>
      </c>
      <c r="H13" s="8"/>
    </row>
    <row r="14" spans="1:8" ht="20.100000000000001" customHeight="1">
      <c r="A14" s="49"/>
      <c r="B14" s="85" t="s">
        <v>2</v>
      </c>
      <c r="C14" s="80">
        <v>29738037</v>
      </c>
      <c r="D14" s="80">
        <v>0</v>
      </c>
      <c r="E14" s="80">
        <f t="shared" si="0"/>
        <v>29738037</v>
      </c>
      <c r="F14" s="80"/>
      <c r="G14" s="90">
        <f t="shared" si="1"/>
        <v>29738037</v>
      </c>
      <c r="H14" s="8"/>
    </row>
    <row r="15" spans="1:8" ht="20.100000000000001" customHeight="1">
      <c r="A15" s="51"/>
      <c r="B15" s="32"/>
      <c r="C15" s="29"/>
      <c r="D15" s="29"/>
      <c r="E15" s="29">
        <f t="shared" si="0"/>
        <v>0</v>
      </c>
      <c r="F15" s="29"/>
      <c r="G15" s="139">
        <f t="shared" si="1"/>
        <v>0</v>
      </c>
      <c r="H15" s="8"/>
    </row>
    <row r="16" spans="1:8" ht="20.100000000000001" customHeight="1">
      <c r="A16" s="88" t="s">
        <v>48</v>
      </c>
      <c r="B16" s="41"/>
      <c r="C16" s="105">
        <f>SUM(C17:C27)</f>
        <v>145710415</v>
      </c>
      <c r="D16" s="105">
        <f>SUM(D17:D27)</f>
        <v>2839016</v>
      </c>
      <c r="E16" s="105">
        <f t="shared" si="0"/>
        <v>148549431</v>
      </c>
      <c r="F16" s="105"/>
      <c r="G16" s="110">
        <f t="shared" si="1"/>
        <v>148549431</v>
      </c>
      <c r="H16" s="8"/>
    </row>
    <row r="17" spans="1:8" ht="20.100000000000001" customHeight="1">
      <c r="A17" s="52"/>
      <c r="B17" s="84" t="s">
        <v>71</v>
      </c>
      <c r="C17" s="82">
        <v>649350</v>
      </c>
      <c r="D17" s="82">
        <v>0</v>
      </c>
      <c r="E17" s="82">
        <f t="shared" si="0"/>
        <v>649350</v>
      </c>
      <c r="F17" s="82"/>
      <c r="G17" s="90">
        <f t="shared" si="1"/>
        <v>649350</v>
      </c>
      <c r="H17" s="8"/>
    </row>
    <row r="18" spans="1:8" ht="20.100000000000001" customHeight="1">
      <c r="A18" s="49"/>
      <c r="B18" s="85" t="s">
        <v>72</v>
      </c>
      <c r="C18" s="80">
        <v>16546885</v>
      </c>
      <c r="D18" s="80">
        <v>0</v>
      </c>
      <c r="E18" s="80">
        <f t="shared" si="0"/>
        <v>16546885</v>
      </c>
      <c r="F18" s="80"/>
      <c r="G18" s="90">
        <f t="shared" si="1"/>
        <v>16546885</v>
      </c>
      <c r="H18" s="8"/>
    </row>
    <row r="19" spans="1:8" ht="20.100000000000001" customHeight="1">
      <c r="A19" s="49"/>
      <c r="B19" s="85" t="s">
        <v>9</v>
      </c>
      <c r="C19" s="80">
        <v>1013419</v>
      </c>
      <c r="D19" s="80">
        <v>500916</v>
      </c>
      <c r="E19" s="80">
        <f t="shared" si="0"/>
        <v>1514335</v>
      </c>
      <c r="F19" s="80"/>
      <c r="G19" s="90">
        <f t="shared" si="1"/>
        <v>1514335</v>
      </c>
      <c r="H19" s="8"/>
    </row>
    <row r="20" spans="1:8" ht="20.100000000000001" customHeight="1">
      <c r="A20" s="49"/>
      <c r="B20" s="84" t="s">
        <v>47</v>
      </c>
      <c r="C20" s="82">
        <v>234333</v>
      </c>
      <c r="D20" s="82">
        <v>80167</v>
      </c>
      <c r="E20" s="82">
        <f t="shared" si="0"/>
        <v>314500</v>
      </c>
      <c r="F20" s="82"/>
      <c r="G20" s="90">
        <f t="shared" si="1"/>
        <v>314500</v>
      </c>
      <c r="H20" s="8"/>
    </row>
    <row r="21" spans="1:8" ht="20.100000000000001" customHeight="1">
      <c r="A21" s="49"/>
      <c r="B21" s="85" t="s">
        <v>3</v>
      </c>
      <c r="C21" s="82">
        <v>3738379</v>
      </c>
      <c r="D21" s="82">
        <v>461336</v>
      </c>
      <c r="E21" s="82">
        <f t="shared" si="0"/>
        <v>4199715</v>
      </c>
      <c r="F21" s="82"/>
      <c r="G21" s="90">
        <f t="shared" si="1"/>
        <v>4199715</v>
      </c>
      <c r="H21" s="8"/>
    </row>
    <row r="22" spans="1:8" ht="20.100000000000001" customHeight="1">
      <c r="A22" s="49"/>
      <c r="B22" s="85" t="s">
        <v>73</v>
      </c>
      <c r="C22" s="80">
        <v>21411663</v>
      </c>
      <c r="D22" s="80">
        <v>501017</v>
      </c>
      <c r="E22" s="80">
        <f t="shared" si="0"/>
        <v>21912680</v>
      </c>
      <c r="F22" s="80"/>
      <c r="G22" s="90">
        <f t="shared" si="1"/>
        <v>21912680</v>
      </c>
      <c r="H22" s="8"/>
    </row>
    <row r="23" spans="1:8" ht="20.100000000000001" customHeight="1">
      <c r="A23" s="49"/>
      <c r="B23" s="85" t="s">
        <v>74</v>
      </c>
      <c r="C23" s="80">
        <v>1773360</v>
      </c>
      <c r="D23" s="80">
        <v>1286850</v>
      </c>
      <c r="E23" s="80">
        <f t="shared" si="0"/>
        <v>3060210</v>
      </c>
      <c r="F23" s="80"/>
      <c r="G23" s="90">
        <f t="shared" si="1"/>
        <v>3060210</v>
      </c>
      <c r="H23" s="8"/>
    </row>
    <row r="24" spans="1:8" ht="20.100000000000001" customHeight="1">
      <c r="A24" s="53"/>
      <c r="B24" s="85" t="s">
        <v>75</v>
      </c>
      <c r="C24" s="80">
        <v>100114456</v>
      </c>
      <c r="D24" s="80">
        <v>0</v>
      </c>
      <c r="E24" s="80">
        <f t="shared" si="0"/>
        <v>100114456</v>
      </c>
      <c r="F24" s="80"/>
      <c r="G24" s="90">
        <f t="shared" si="1"/>
        <v>100114456</v>
      </c>
      <c r="H24" s="8"/>
    </row>
    <row r="25" spans="1:8" ht="20.100000000000001" customHeight="1">
      <c r="A25" s="49"/>
      <c r="B25" s="85" t="s">
        <v>49</v>
      </c>
      <c r="C25" s="80">
        <v>186000</v>
      </c>
      <c r="D25" s="80">
        <v>0</v>
      </c>
      <c r="E25" s="80">
        <f t="shared" si="0"/>
        <v>186000</v>
      </c>
      <c r="F25" s="80"/>
      <c r="G25" s="90">
        <f t="shared" si="1"/>
        <v>186000</v>
      </c>
      <c r="H25" s="8"/>
    </row>
    <row r="26" spans="1:8" ht="19.5" customHeight="1">
      <c r="A26" s="49"/>
      <c r="B26" s="85" t="s">
        <v>76</v>
      </c>
      <c r="C26" s="83">
        <v>42570</v>
      </c>
      <c r="D26" s="80">
        <v>8730</v>
      </c>
      <c r="E26" s="80">
        <f t="shared" si="0"/>
        <v>51300</v>
      </c>
      <c r="F26" s="80"/>
      <c r="G26" s="90">
        <f t="shared" si="1"/>
        <v>51300</v>
      </c>
      <c r="H26" s="8"/>
    </row>
    <row r="27" spans="1:8" ht="19.5" customHeight="1">
      <c r="A27" s="49"/>
      <c r="B27" s="85"/>
      <c r="C27" s="80"/>
      <c r="D27" s="80">
        <v>0</v>
      </c>
      <c r="E27" s="80">
        <f t="shared" si="0"/>
        <v>0</v>
      </c>
      <c r="F27" s="80"/>
      <c r="G27" s="90">
        <f t="shared" si="1"/>
        <v>0</v>
      </c>
      <c r="H27" s="8"/>
    </row>
    <row r="28" spans="1:8" ht="20.100000000000001" customHeight="1">
      <c r="A28" s="49"/>
      <c r="B28" s="85"/>
      <c r="C28" s="83"/>
      <c r="D28" s="80"/>
      <c r="E28" s="80">
        <f t="shared" si="0"/>
        <v>0</v>
      </c>
      <c r="F28" s="80"/>
      <c r="G28" s="90">
        <f t="shared" si="1"/>
        <v>0</v>
      </c>
      <c r="H28" s="8"/>
    </row>
    <row r="29" spans="1:8" ht="20.100000000000001" customHeight="1">
      <c r="A29" s="49"/>
      <c r="B29" s="3"/>
      <c r="C29" s="80"/>
      <c r="D29" s="80"/>
      <c r="E29" s="80">
        <f t="shared" si="0"/>
        <v>0</v>
      </c>
      <c r="F29" s="80"/>
      <c r="G29" s="90">
        <f t="shared" si="1"/>
        <v>0</v>
      </c>
      <c r="H29" s="8"/>
    </row>
    <row r="30" spans="1:8" ht="20.100000000000001" customHeight="1">
      <c r="A30" s="49"/>
      <c r="B30" s="3"/>
      <c r="C30" s="4"/>
      <c r="D30" s="4"/>
      <c r="E30" s="4">
        <f t="shared" si="0"/>
        <v>0</v>
      </c>
      <c r="F30" s="4"/>
      <c r="G30" s="136">
        <f t="shared" si="1"/>
        <v>0</v>
      </c>
      <c r="H30" s="8"/>
    </row>
    <row r="31" spans="1:8" ht="20.100000000000001" customHeight="1" thickBot="1">
      <c r="A31" s="49"/>
      <c r="B31" s="10"/>
      <c r="C31" s="11"/>
      <c r="D31" s="11"/>
      <c r="E31" s="11">
        <f t="shared" si="0"/>
        <v>0</v>
      </c>
      <c r="F31" s="11"/>
      <c r="G31" s="137">
        <f t="shared" si="1"/>
        <v>0</v>
      </c>
      <c r="H31" s="8"/>
    </row>
    <row r="32" spans="1:8" ht="21" customHeight="1" thickBot="1">
      <c r="A32" s="161" t="s">
        <v>18</v>
      </c>
      <c r="B32" s="162"/>
      <c r="C32" s="107">
        <f>C5+C10</f>
        <v>285694987</v>
      </c>
      <c r="D32" s="107">
        <f>D5+D10</f>
        <v>10264160</v>
      </c>
      <c r="E32" s="108">
        <f t="shared" si="0"/>
        <v>295959147</v>
      </c>
      <c r="F32" s="108"/>
      <c r="G32" s="121">
        <f t="shared" si="1"/>
        <v>295959147</v>
      </c>
      <c r="H32" s="8"/>
    </row>
    <row r="33" spans="1:7" ht="18.75">
      <c r="A33" s="102" t="s">
        <v>10</v>
      </c>
      <c r="B33" s="7"/>
      <c r="C33" s="109">
        <f>SUM(C34+C35+C36+C37)</f>
        <v>29678607</v>
      </c>
      <c r="D33" s="109">
        <f>SUM(D34+D35+D36+D37)</f>
        <v>2976712</v>
      </c>
      <c r="E33" s="109">
        <f>SUM(E34+E35+E36+E37)</f>
        <v>32655319</v>
      </c>
      <c r="F33" s="105"/>
      <c r="G33" s="110">
        <f t="shared" ref="G33:G41" si="2">SUM(E33)</f>
        <v>32655319</v>
      </c>
    </row>
    <row r="34" spans="1:7" ht="17.25">
      <c r="A34" s="103"/>
      <c r="B34" s="30" t="s">
        <v>78</v>
      </c>
      <c r="C34" s="64">
        <v>12800135</v>
      </c>
      <c r="D34" s="64">
        <v>1181441</v>
      </c>
      <c r="E34" s="65">
        <f t="shared" ref="E34:E51" si="3">SUM(C34+D34)</f>
        <v>13981576</v>
      </c>
      <c r="F34" s="65"/>
      <c r="G34" s="89">
        <f t="shared" si="2"/>
        <v>13981576</v>
      </c>
    </row>
    <row r="35" spans="1:7" ht="17.25">
      <c r="A35" s="71"/>
      <c r="B35" s="31" t="s">
        <v>17</v>
      </c>
      <c r="C35" s="80">
        <v>1462128</v>
      </c>
      <c r="D35" s="80">
        <v>0</v>
      </c>
      <c r="E35" s="80">
        <f t="shared" si="3"/>
        <v>1462128</v>
      </c>
      <c r="F35" s="80"/>
      <c r="G35" s="90">
        <f t="shared" si="2"/>
        <v>1462128</v>
      </c>
    </row>
    <row r="36" spans="1:7" ht="17.25">
      <c r="A36" s="76"/>
      <c r="B36" s="127" t="s">
        <v>79</v>
      </c>
      <c r="C36" s="128">
        <v>11096000</v>
      </c>
      <c r="D36" s="15"/>
      <c r="E36" s="80">
        <f t="shared" si="3"/>
        <v>11096000</v>
      </c>
      <c r="F36" s="4"/>
      <c r="G36" s="90">
        <f t="shared" si="2"/>
        <v>11096000</v>
      </c>
    </row>
    <row r="37" spans="1:7" ht="18" thickBot="1">
      <c r="A37" s="104"/>
      <c r="B37" s="126" t="s">
        <v>80</v>
      </c>
      <c r="C37" s="128">
        <v>4320344</v>
      </c>
      <c r="D37" s="128">
        <v>1795271</v>
      </c>
      <c r="E37" s="80">
        <f t="shared" si="3"/>
        <v>6115615</v>
      </c>
      <c r="F37" s="4"/>
      <c r="G37" s="90">
        <f t="shared" si="2"/>
        <v>6115615</v>
      </c>
    </row>
    <row r="38" spans="1:7" ht="18.75">
      <c r="A38" s="124" t="s">
        <v>11</v>
      </c>
      <c r="B38" s="60"/>
      <c r="C38" s="111">
        <f>SUM(C39+C40)</f>
        <v>23872605</v>
      </c>
      <c r="D38" s="111">
        <f>SUM(D39+D40)</f>
        <v>501017</v>
      </c>
      <c r="E38" s="131">
        <f t="shared" si="3"/>
        <v>24373622</v>
      </c>
      <c r="F38" s="131"/>
      <c r="G38" s="112">
        <f t="shared" si="2"/>
        <v>24373622</v>
      </c>
    </row>
    <row r="39" spans="1:7" ht="17.25">
      <c r="A39" s="67"/>
      <c r="B39" s="129" t="s">
        <v>81</v>
      </c>
      <c r="C39" s="64">
        <v>23872605</v>
      </c>
      <c r="D39" s="64">
        <v>501017</v>
      </c>
      <c r="E39" s="65">
        <f t="shared" si="3"/>
        <v>24373622</v>
      </c>
      <c r="F39" s="65"/>
      <c r="G39" s="92">
        <f t="shared" si="2"/>
        <v>24373622</v>
      </c>
    </row>
    <row r="40" spans="1:7" ht="18" thickBot="1">
      <c r="A40" s="68"/>
      <c r="B40" s="11"/>
      <c r="C40" s="93"/>
      <c r="D40" s="93"/>
      <c r="E40" s="132"/>
      <c r="F40" s="132"/>
      <c r="G40" s="94"/>
    </row>
    <row r="41" spans="1:7" ht="19.5" thickBot="1">
      <c r="A41" s="157" t="s">
        <v>12</v>
      </c>
      <c r="B41" s="158"/>
      <c r="C41" s="113">
        <f>SUM(C33+C38)</f>
        <v>53551212</v>
      </c>
      <c r="D41" s="113">
        <f>SUM(D33+D38)</f>
        <v>3477729</v>
      </c>
      <c r="E41" s="133">
        <f t="shared" si="3"/>
        <v>57028941</v>
      </c>
      <c r="F41" s="133"/>
      <c r="G41" s="114">
        <f t="shared" si="2"/>
        <v>57028941</v>
      </c>
    </row>
    <row r="42" spans="1:7" ht="18.75">
      <c r="A42" s="69" t="s">
        <v>13</v>
      </c>
      <c r="B42" s="39"/>
      <c r="C42" s="115">
        <f>C43+C44</f>
        <v>37190000</v>
      </c>
      <c r="D42" s="115">
        <f>D43+D44</f>
        <v>0</v>
      </c>
      <c r="E42" s="116">
        <f t="shared" si="3"/>
        <v>37190000</v>
      </c>
      <c r="F42" s="116"/>
      <c r="G42" s="90">
        <f t="shared" ref="G42:G52" si="4">SUM(E42)</f>
        <v>37190000</v>
      </c>
    </row>
    <row r="43" spans="1:7" ht="17.25">
      <c r="A43" s="71"/>
      <c r="B43" s="31" t="s">
        <v>13</v>
      </c>
      <c r="C43" s="80">
        <v>37190000</v>
      </c>
      <c r="D43" s="80">
        <v>0</v>
      </c>
      <c r="E43" s="80">
        <f t="shared" si="3"/>
        <v>37190000</v>
      </c>
      <c r="F43" s="80"/>
      <c r="G43" s="90">
        <f t="shared" si="4"/>
        <v>37190000</v>
      </c>
    </row>
    <row r="44" spans="1:7" ht="17.25">
      <c r="A44" s="72"/>
      <c r="B44" s="40"/>
      <c r="C44" s="95"/>
      <c r="D44" s="95">
        <v>0</v>
      </c>
      <c r="E44" s="97">
        <f t="shared" si="3"/>
        <v>0</v>
      </c>
      <c r="F44" s="97"/>
      <c r="G44" s="96">
        <f t="shared" si="4"/>
        <v>0</v>
      </c>
    </row>
    <row r="45" spans="1:7" ht="18.75">
      <c r="A45" s="74" t="s">
        <v>14</v>
      </c>
      <c r="B45" s="7"/>
      <c r="C45" s="105">
        <v>8661278</v>
      </c>
      <c r="D45" s="105">
        <v>433207</v>
      </c>
      <c r="E45" s="105">
        <f t="shared" si="3"/>
        <v>9094485</v>
      </c>
      <c r="F45" s="105"/>
      <c r="G45" s="110">
        <f t="shared" si="4"/>
        <v>9094485</v>
      </c>
    </row>
    <row r="46" spans="1:7" ht="18.75">
      <c r="A46" s="75" t="s">
        <v>66</v>
      </c>
      <c r="B46" s="15"/>
      <c r="C46" s="116">
        <v>100114456</v>
      </c>
      <c r="D46" s="116">
        <v>0</v>
      </c>
      <c r="E46" s="116">
        <f t="shared" si="3"/>
        <v>100114456</v>
      </c>
      <c r="F46" s="116"/>
      <c r="G46" s="117">
        <f t="shared" si="4"/>
        <v>100114456</v>
      </c>
    </row>
    <row r="47" spans="1:7" ht="17.25">
      <c r="A47" s="76"/>
      <c r="B47" s="31"/>
      <c r="C47" s="80"/>
      <c r="D47" s="80">
        <v>0</v>
      </c>
      <c r="E47" s="97">
        <f t="shared" si="3"/>
        <v>0</v>
      </c>
      <c r="F47" s="97"/>
      <c r="G47" s="96">
        <f t="shared" si="4"/>
        <v>0</v>
      </c>
    </row>
    <row r="48" spans="1:7" ht="18.75">
      <c r="A48" s="140" t="s">
        <v>82</v>
      </c>
      <c r="B48" s="2"/>
      <c r="C48" s="105">
        <v>86178041</v>
      </c>
      <c r="D48" s="105">
        <v>6353224</v>
      </c>
      <c r="E48" s="106">
        <f t="shared" si="3"/>
        <v>92531265</v>
      </c>
      <c r="F48" s="106"/>
      <c r="G48" s="118">
        <f t="shared" si="4"/>
        <v>92531265</v>
      </c>
    </row>
    <row r="49" spans="1:7" ht="17.25">
      <c r="A49" s="68"/>
      <c r="B49" s="4" t="s">
        <v>82</v>
      </c>
      <c r="C49" s="80">
        <v>86178041</v>
      </c>
      <c r="D49" s="80">
        <v>6353224</v>
      </c>
      <c r="E49" s="80">
        <f t="shared" si="3"/>
        <v>92531265</v>
      </c>
      <c r="F49" s="80"/>
      <c r="G49" s="89">
        <f t="shared" si="4"/>
        <v>92531265</v>
      </c>
    </row>
    <row r="50" spans="1:7" ht="17.25">
      <c r="A50" s="79"/>
      <c r="B50" s="43" t="s">
        <v>83</v>
      </c>
      <c r="C50" s="98">
        <v>-16376041</v>
      </c>
      <c r="D50" s="98">
        <v>-3446411</v>
      </c>
      <c r="E50" s="134">
        <f t="shared" si="3"/>
        <v>-19822452</v>
      </c>
      <c r="F50" s="134"/>
      <c r="G50" s="96">
        <f t="shared" si="4"/>
        <v>-19822452</v>
      </c>
    </row>
    <row r="51" spans="1:7" ht="19.5" thickBot="1">
      <c r="A51" s="159" t="s">
        <v>15</v>
      </c>
      <c r="B51" s="160"/>
      <c r="C51" s="119">
        <f>SUM(C42+C45+C46+C48)</f>
        <v>232143775</v>
      </c>
      <c r="D51" s="119">
        <f>SUM(D42+D45+D46+D48)</f>
        <v>6786431</v>
      </c>
      <c r="E51" s="135">
        <f t="shared" si="3"/>
        <v>238930206</v>
      </c>
      <c r="F51" s="135"/>
      <c r="G51" s="120">
        <f t="shared" si="4"/>
        <v>238930206</v>
      </c>
    </row>
    <row r="52" spans="1:7" ht="19.5" thickBot="1">
      <c r="A52" s="143" t="s">
        <v>16</v>
      </c>
      <c r="B52" s="144"/>
      <c r="C52" s="107">
        <f>C41+C51</f>
        <v>285694987</v>
      </c>
      <c r="D52" s="107">
        <f>D41+D51</f>
        <v>10264160</v>
      </c>
      <c r="E52" s="107">
        <f>E41+E51</f>
        <v>295959147</v>
      </c>
      <c r="F52" s="108"/>
      <c r="G52" s="121">
        <f t="shared" si="4"/>
        <v>295959147</v>
      </c>
    </row>
  </sheetData>
  <sheetProtection password="95C0" sheet="1" objects="1" scenarios="1"/>
  <mergeCells count="5">
    <mergeCell ref="A41:B41"/>
    <mergeCell ref="A51:B51"/>
    <mergeCell ref="A32:B32"/>
    <mergeCell ref="A52:B52"/>
    <mergeCell ref="A4:B4"/>
  </mergeCells>
  <phoneticPr fontId="2"/>
  <pageMargins left="0.98425196850393704" right="0.59055118110236227" top="0.78740157480314965" bottom="0.47244094488188981" header="0.31496062992125984" footer="0.31496062992125984"/>
  <pageSetup paperSize="8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zoomScaleNormal="100" workbookViewId="0">
      <selection activeCell="C77" sqref="C77"/>
    </sheetView>
  </sheetViews>
  <sheetFormatPr defaultRowHeight="13.5"/>
  <cols>
    <col min="1" max="1" width="12" customWidth="1"/>
    <col min="2" max="2" width="11.875" customWidth="1"/>
    <col min="3" max="3" width="9.5" customWidth="1"/>
    <col min="5" max="5" width="13.25" customWidth="1"/>
    <col min="6" max="6" width="12.375" style="1" customWidth="1"/>
    <col min="7" max="7" width="14.125" style="1" customWidth="1"/>
    <col min="8" max="8" width="17.375" customWidth="1"/>
    <col min="9" max="9" width="9.5" bestFit="1" customWidth="1"/>
  </cols>
  <sheetData>
    <row r="1" spans="1:8" ht="24">
      <c r="D1" s="14" t="s">
        <v>33</v>
      </c>
      <c r="H1" t="s">
        <v>84</v>
      </c>
    </row>
    <row r="2" spans="1:8" ht="14.25" thickBot="1">
      <c r="D2" t="s">
        <v>85</v>
      </c>
    </row>
    <row r="3" spans="1:8">
      <c r="A3" s="165" t="s">
        <v>41</v>
      </c>
      <c r="B3" s="166"/>
      <c r="C3" s="166"/>
      <c r="D3" s="166"/>
      <c r="E3" s="166"/>
      <c r="F3" s="166"/>
      <c r="G3" s="166"/>
      <c r="H3" s="167"/>
    </row>
    <row r="4" spans="1:8" ht="14.25" thickBot="1">
      <c r="A4" s="168"/>
      <c r="B4" s="169"/>
      <c r="C4" s="169"/>
      <c r="D4" s="169"/>
      <c r="E4" s="169"/>
      <c r="F4" s="169"/>
      <c r="G4" s="169"/>
      <c r="H4" s="170"/>
    </row>
    <row r="5" spans="1:8">
      <c r="A5" s="3" t="s">
        <v>21</v>
      </c>
      <c r="B5" s="8"/>
      <c r="C5" s="8"/>
      <c r="D5" s="8"/>
      <c r="E5" s="8"/>
      <c r="F5" s="19"/>
      <c r="G5" s="4"/>
      <c r="H5" s="13"/>
    </row>
    <row r="6" spans="1:8">
      <c r="A6" s="3" t="s">
        <v>22</v>
      </c>
      <c r="B6" s="8"/>
      <c r="C6" s="8"/>
      <c r="D6" s="8"/>
      <c r="E6" s="8"/>
      <c r="F6" s="19"/>
      <c r="G6" s="4"/>
      <c r="H6" s="13"/>
    </row>
    <row r="7" spans="1:8">
      <c r="A7" s="3"/>
      <c r="B7" s="8"/>
      <c r="C7" s="8"/>
      <c r="D7" s="8"/>
      <c r="E7" s="8"/>
      <c r="F7" s="19"/>
      <c r="G7" s="4"/>
      <c r="H7" s="13"/>
    </row>
    <row r="8" spans="1:8">
      <c r="A8" s="3"/>
      <c r="B8" s="8" t="s">
        <v>86</v>
      </c>
      <c r="D8" s="8"/>
      <c r="E8" s="8"/>
      <c r="F8" s="19"/>
      <c r="G8" s="4">
        <f>F9+F10+F11+F12</f>
        <v>68253106</v>
      </c>
      <c r="H8" s="13"/>
    </row>
    <row r="9" spans="1:8">
      <c r="A9" s="3"/>
      <c r="B9" s="8"/>
      <c r="C9" s="8" t="s">
        <v>34</v>
      </c>
      <c r="D9" s="8"/>
      <c r="E9" s="8"/>
      <c r="F9" s="19">
        <v>42679177</v>
      </c>
      <c r="G9" s="4"/>
      <c r="H9" s="13"/>
    </row>
    <row r="10" spans="1:8">
      <c r="A10" s="3"/>
      <c r="B10" s="8"/>
      <c r="C10" s="8" t="s">
        <v>87</v>
      </c>
      <c r="D10" s="8"/>
      <c r="E10" s="8"/>
      <c r="F10" s="19">
        <v>15571500</v>
      </c>
      <c r="G10" s="4"/>
      <c r="H10" s="13"/>
    </row>
    <row r="11" spans="1:8">
      <c r="A11" s="3"/>
      <c r="B11" s="8"/>
      <c r="C11" s="8" t="s">
        <v>89</v>
      </c>
      <c r="D11" s="8"/>
      <c r="E11" s="8"/>
      <c r="F11" s="19">
        <v>10000000</v>
      </c>
      <c r="G11" s="4"/>
      <c r="H11" s="13"/>
    </row>
    <row r="12" spans="1:8">
      <c r="A12" s="3"/>
      <c r="B12" s="8"/>
      <c r="C12" s="18" t="s">
        <v>88</v>
      </c>
      <c r="D12" s="8"/>
      <c r="E12" s="8"/>
      <c r="F12" s="19">
        <v>2429</v>
      </c>
      <c r="G12" s="4"/>
      <c r="H12" s="13"/>
    </row>
    <row r="13" spans="1:8">
      <c r="A13" s="3"/>
      <c r="B13" s="8"/>
      <c r="C13" s="8"/>
      <c r="D13" s="8"/>
      <c r="E13" s="8"/>
      <c r="F13" s="19"/>
      <c r="G13" s="4"/>
      <c r="H13" s="13"/>
    </row>
    <row r="14" spans="1:8">
      <c r="A14" s="3"/>
      <c r="B14" s="8" t="s">
        <v>77</v>
      </c>
      <c r="C14" s="8" t="s">
        <v>55</v>
      </c>
      <c r="D14" s="8"/>
      <c r="E14" s="8"/>
      <c r="F14" s="19">
        <v>23970280</v>
      </c>
      <c r="G14" s="4">
        <f>F14+F15</f>
        <v>30918573</v>
      </c>
      <c r="H14" s="13"/>
    </row>
    <row r="15" spans="1:8">
      <c r="A15" s="3"/>
      <c r="B15" s="8"/>
      <c r="C15" s="18" t="s">
        <v>57</v>
      </c>
      <c r="D15" s="8"/>
      <c r="E15" s="8"/>
      <c r="F15" s="19">
        <v>6948293</v>
      </c>
      <c r="G15" s="4"/>
      <c r="H15" s="13"/>
    </row>
    <row r="16" spans="1:8" ht="14.25" thickBot="1">
      <c r="A16" s="3"/>
      <c r="B16" s="16"/>
      <c r="C16" s="16"/>
      <c r="D16" s="16"/>
      <c r="E16" s="16"/>
      <c r="F16" s="20"/>
      <c r="G16" s="11"/>
      <c r="H16" s="13"/>
    </row>
    <row r="17" spans="1:8">
      <c r="A17" s="3"/>
      <c r="B17" s="8"/>
      <c r="C17" s="8" t="s">
        <v>23</v>
      </c>
      <c r="D17" s="8"/>
      <c r="E17" s="8"/>
      <c r="F17" s="19"/>
      <c r="G17" s="4">
        <f>SUM(G8:G16)</f>
        <v>99171679</v>
      </c>
      <c r="H17" s="13"/>
    </row>
    <row r="18" spans="1:8">
      <c r="A18" s="3"/>
      <c r="B18" s="8"/>
      <c r="G18" s="15"/>
      <c r="H18" s="13"/>
    </row>
    <row r="19" spans="1:8">
      <c r="A19" s="3"/>
      <c r="B19" s="8"/>
      <c r="C19" s="8"/>
      <c r="D19" s="8"/>
      <c r="E19" s="8"/>
      <c r="F19" s="19"/>
      <c r="G19" s="15"/>
      <c r="H19" s="13"/>
    </row>
    <row r="20" spans="1:8">
      <c r="A20" s="3"/>
      <c r="B20" s="8"/>
      <c r="C20" s="8"/>
      <c r="D20" s="8"/>
      <c r="E20" s="8"/>
      <c r="F20" s="19"/>
      <c r="G20" s="15"/>
      <c r="H20" s="13"/>
    </row>
    <row r="21" spans="1:8">
      <c r="A21" s="3" t="s">
        <v>24</v>
      </c>
      <c r="B21" s="8"/>
      <c r="C21" s="8"/>
      <c r="D21" s="8"/>
      <c r="E21" s="8"/>
      <c r="F21" s="19"/>
      <c r="G21" s="15"/>
      <c r="H21" s="13"/>
    </row>
    <row r="22" spans="1:8">
      <c r="A22" s="3" t="s">
        <v>25</v>
      </c>
      <c r="B22" s="8"/>
      <c r="C22" s="8"/>
      <c r="D22" s="8"/>
      <c r="E22" s="8"/>
      <c r="F22" s="19"/>
      <c r="G22" s="15"/>
      <c r="H22" s="13"/>
    </row>
    <row r="23" spans="1:8">
      <c r="A23" s="3"/>
      <c r="B23" s="8" t="s">
        <v>93</v>
      </c>
      <c r="C23" s="8"/>
      <c r="D23" s="8"/>
      <c r="E23" s="8"/>
      <c r="F23" s="19"/>
      <c r="G23" s="15">
        <v>1000000</v>
      </c>
      <c r="H23" s="13"/>
    </row>
    <row r="24" spans="1:8">
      <c r="A24" s="3"/>
      <c r="B24" s="8"/>
      <c r="C24" s="8"/>
      <c r="D24" s="8"/>
      <c r="E24" s="8"/>
      <c r="F24" s="19"/>
      <c r="G24" s="15"/>
      <c r="H24" s="13"/>
    </row>
    <row r="25" spans="1:8">
      <c r="A25" s="3"/>
      <c r="B25" s="8" t="s">
        <v>2</v>
      </c>
      <c r="C25" s="8" t="s">
        <v>68</v>
      </c>
      <c r="D25" s="8"/>
      <c r="E25" s="8"/>
      <c r="F25" s="19"/>
      <c r="G25" s="15">
        <v>29738037</v>
      </c>
      <c r="H25" s="13"/>
    </row>
    <row r="26" spans="1:8" ht="14.25" thickBot="1">
      <c r="A26" s="3"/>
      <c r="B26" s="16" t="s">
        <v>1</v>
      </c>
      <c r="C26" s="16" t="s">
        <v>59</v>
      </c>
      <c r="D26" s="16"/>
      <c r="E26" s="16"/>
      <c r="F26" s="20"/>
      <c r="G26" s="17">
        <v>17500000</v>
      </c>
      <c r="H26" s="13"/>
    </row>
    <row r="27" spans="1:8">
      <c r="A27" s="3"/>
      <c r="B27" s="8"/>
      <c r="C27" s="8" t="s">
        <v>27</v>
      </c>
      <c r="D27" s="8"/>
      <c r="E27" s="8"/>
      <c r="F27" s="19"/>
      <c r="G27" s="15">
        <f>SUM(G23:G26)</f>
        <v>48238037</v>
      </c>
      <c r="H27" s="13"/>
    </row>
    <row r="28" spans="1:8">
      <c r="A28" s="3"/>
      <c r="B28" s="8"/>
      <c r="G28" s="15"/>
      <c r="H28" s="13"/>
    </row>
    <row r="29" spans="1:8">
      <c r="A29" s="3" t="s">
        <v>64</v>
      </c>
      <c r="B29" s="8"/>
      <c r="C29" s="8"/>
      <c r="D29" s="8"/>
      <c r="E29" s="8"/>
      <c r="F29" s="19"/>
      <c r="G29" s="15"/>
      <c r="H29" s="13"/>
    </row>
    <row r="30" spans="1:8">
      <c r="A30" s="3"/>
      <c r="B30" s="8" t="s">
        <v>90</v>
      </c>
      <c r="C30" s="8"/>
      <c r="D30" s="8"/>
      <c r="E30" s="8"/>
      <c r="F30" s="19"/>
      <c r="G30" s="15">
        <v>649350</v>
      </c>
      <c r="H30" s="13"/>
    </row>
    <row r="31" spans="1:8">
      <c r="A31" s="3"/>
      <c r="B31" s="8" t="s">
        <v>72</v>
      </c>
      <c r="C31" s="8"/>
      <c r="D31" s="8"/>
      <c r="E31" s="8"/>
      <c r="F31" s="19"/>
      <c r="G31" s="15">
        <v>16546885</v>
      </c>
      <c r="H31" s="13"/>
    </row>
    <row r="32" spans="1:8">
      <c r="A32" s="3"/>
      <c r="B32" s="8" t="s">
        <v>26</v>
      </c>
      <c r="C32" s="8"/>
      <c r="D32" s="8"/>
      <c r="E32" s="8"/>
      <c r="F32" s="19"/>
      <c r="G32" s="15">
        <v>4199715</v>
      </c>
      <c r="H32" s="13"/>
    </row>
    <row r="33" spans="1:8">
      <c r="A33" s="3"/>
      <c r="B33" s="8" t="s">
        <v>9</v>
      </c>
      <c r="C33" s="8"/>
      <c r="D33" s="8"/>
      <c r="E33" s="8"/>
      <c r="F33" s="19"/>
      <c r="G33" s="15">
        <v>1514335</v>
      </c>
      <c r="H33" s="13"/>
    </row>
    <row r="34" spans="1:8">
      <c r="A34" s="3"/>
      <c r="B34" s="8" t="s">
        <v>50</v>
      </c>
      <c r="C34" s="8"/>
      <c r="D34" s="8"/>
      <c r="E34" s="8"/>
      <c r="F34" s="19"/>
      <c r="G34" s="15">
        <v>314500</v>
      </c>
      <c r="H34" s="13"/>
    </row>
    <row r="35" spans="1:8">
      <c r="A35" s="3"/>
      <c r="B35" s="18" t="s">
        <v>74</v>
      </c>
      <c r="C35" s="8"/>
      <c r="D35" s="8"/>
      <c r="E35" s="8"/>
      <c r="F35" s="19"/>
      <c r="G35" s="15">
        <v>3060210</v>
      </c>
      <c r="H35" s="13"/>
    </row>
    <row r="36" spans="1:8">
      <c r="A36" s="3"/>
      <c r="B36" s="18" t="s">
        <v>73</v>
      </c>
      <c r="C36" s="8"/>
      <c r="D36" s="8"/>
      <c r="E36" s="8"/>
      <c r="F36" s="19"/>
      <c r="G36" s="15">
        <v>21912680</v>
      </c>
      <c r="H36" s="13"/>
    </row>
    <row r="37" spans="1:8">
      <c r="A37" s="3"/>
      <c r="B37" s="18" t="s">
        <v>91</v>
      </c>
      <c r="C37" s="8"/>
      <c r="D37" s="8"/>
      <c r="E37" s="8"/>
      <c r="F37" s="19"/>
      <c r="G37" s="15">
        <v>100114456</v>
      </c>
      <c r="H37" s="13"/>
    </row>
    <row r="38" spans="1:8">
      <c r="A38" s="3"/>
      <c r="B38" s="18" t="s">
        <v>49</v>
      </c>
      <c r="C38" s="8"/>
      <c r="D38" s="8"/>
      <c r="E38" s="8"/>
      <c r="F38" s="19"/>
      <c r="G38" s="15">
        <v>186000</v>
      </c>
      <c r="H38" s="13"/>
    </row>
    <row r="39" spans="1:8" ht="14.25" thickBot="1">
      <c r="A39" s="3"/>
      <c r="B39" s="16" t="s">
        <v>76</v>
      </c>
      <c r="C39" s="16"/>
      <c r="D39" s="16"/>
      <c r="E39" s="16"/>
      <c r="F39" s="20"/>
      <c r="G39" s="17">
        <v>51300</v>
      </c>
      <c r="H39" s="13"/>
    </row>
    <row r="40" spans="1:8">
      <c r="A40" s="3"/>
      <c r="B40" s="8"/>
      <c r="C40" s="8" t="s">
        <v>65</v>
      </c>
      <c r="D40" s="8"/>
      <c r="E40" s="8"/>
      <c r="F40" s="19"/>
      <c r="G40" s="15">
        <f>SUM(G30:G39)</f>
        <v>148549431</v>
      </c>
      <c r="H40" s="13"/>
    </row>
    <row r="41" spans="1:8" ht="14.25" thickBot="1">
      <c r="A41" s="3"/>
      <c r="B41" s="8"/>
      <c r="C41" t="s">
        <v>28</v>
      </c>
      <c r="D41" s="8"/>
      <c r="E41" s="8"/>
      <c r="F41" s="19"/>
      <c r="G41" s="15">
        <f>G27+G40</f>
        <v>196787468</v>
      </c>
      <c r="H41" s="13"/>
    </row>
    <row r="42" spans="1:8" ht="18" thickBot="1">
      <c r="A42" s="23"/>
      <c r="B42" s="24"/>
      <c r="C42" s="27" t="s">
        <v>29</v>
      </c>
      <c r="D42" s="24"/>
      <c r="E42" s="24"/>
      <c r="F42" s="6"/>
      <c r="G42" s="9"/>
      <c r="H42" s="28">
        <f>G17+G27+G40</f>
        <v>295959147</v>
      </c>
    </row>
    <row r="43" spans="1:8">
      <c r="A43" s="3"/>
      <c r="B43" s="8"/>
      <c r="C43" s="8"/>
      <c r="D43" s="8"/>
      <c r="E43" s="8"/>
      <c r="F43" s="19"/>
      <c r="G43" s="15"/>
      <c r="H43" s="13"/>
    </row>
    <row r="44" spans="1:8">
      <c r="A44" s="3"/>
      <c r="B44" s="8"/>
      <c r="C44" s="8"/>
      <c r="D44" s="8"/>
      <c r="E44" s="8"/>
      <c r="F44" s="19"/>
      <c r="G44" s="15"/>
      <c r="H44" s="13"/>
    </row>
    <row r="45" spans="1:8">
      <c r="A45" s="3" t="s">
        <v>30</v>
      </c>
      <c r="B45" s="8"/>
      <c r="C45" s="8"/>
      <c r="D45" s="8"/>
      <c r="E45" s="8"/>
      <c r="F45" s="19"/>
      <c r="G45" s="15"/>
      <c r="H45" s="13"/>
    </row>
    <row r="46" spans="1:8">
      <c r="A46" s="3" t="s">
        <v>31</v>
      </c>
      <c r="B46" s="8"/>
      <c r="C46" s="8"/>
      <c r="D46" s="8"/>
      <c r="E46" s="8"/>
      <c r="F46" s="19"/>
      <c r="G46" s="15"/>
      <c r="H46" s="13"/>
    </row>
    <row r="47" spans="1:8">
      <c r="A47" s="3"/>
      <c r="B47" s="8" t="s">
        <v>78</v>
      </c>
      <c r="C47" s="8" t="s">
        <v>51</v>
      </c>
      <c r="D47" s="8"/>
      <c r="E47" s="8"/>
      <c r="F47" s="19">
        <v>1428444</v>
      </c>
      <c r="G47" s="15">
        <f>SUM(F47:F59)</f>
        <v>13981576</v>
      </c>
      <c r="H47" s="13"/>
    </row>
    <row r="48" spans="1:8">
      <c r="A48" s="3"/>
      <c r="B48" s="8"/>
      <c r="C48" s="8" t="s">
        <v>60</v>
      </c>
      <c r="D48" s="8"/>
      <c r="E48" s="8"/>
      <c r="F48" s="19">
        <v>3052200</v>
      </c>
      <c r="G48" s="15"/>
      <c r="H48" s="13"/>
    </row>
    <row r="49" spans="1:8">
      <c r="A49" s="3"/>
      <c r="B49" s="8"/>
      <c r="C49" s="18" t="s">
        <v>35</v>
      </c>
      <c r="D49" s="8"/>
      <c r="E49" s="8"/>
      <c r="F49" s="19">
        <v>475703</v>
      </c>
      <c r="G49" s="15"/>
      <c r="H49" s="13"/>
    </row>
    <row r="50" spans="1:8">
      <c r="A50" s="3"/>
      <c r="B50" s="8"/>
      <c r="C50" s="18" t="s">
        <v>52</v>
      </c>
      <c r="D50" s="8"/>
      <c r="E50" s="8"/>
      <c r="F50" s="21">
        <v>3046963</v>
      </c>
      <c r="G50" s="15"/>
      <c r="H50" s="13"/>
    </row>
    <row r="51" spans="1:8">
      <c r="A51" s="3"/>
      <c r="B51" s="8"/>
      <c r="C51" s="18" t="s">
        <v>45</v>
      </c>
      <c r="D51" s="8"/>
      <c r="E51" s="8"/>
      <c r="F51" s="21">
        <v>1651069</v>
      </c>
      <c r="G51" s="15"/>
      <c r="H51" s="13"/>
    </row>
    <row r="52" spans="1:8">
      <c r="A52" s="3"/>
      <c r="B52" s="8"/>
      <c r="C52" s="18" t="s">
        <v>54</v>
      </c>
      <c r="D52" s="8"/>
      <c r="E52" s="8"/>
      <c r="F52" s="21">
        <v>711120</v>
      </c>
      <c r="G52" s="15"/>
      <c r="H52" s="13"/>
    </row>
    <row r="53" spans="1:8">
      <c r="A53" s="3"/>
      <c r="B53" s="8"/>
      <c r="C53" s="18" t="s">
        <v>61</v>
      </c>
      <c r="D53" s="8"/>
      <c r="E53" s="8"/>
      <c r="F53" s="21">
        <v>1106909</v>
      </c>
      <c r="G53" s="15"/>
      <c r="H53" s="13"/>
    </row>
    <row r="54" spans="1:8">
      <c r="A54" s="3"/>
      <c r="B54" s="8"/>
      <c r="C54" s="18" t="s">
        <v>56</v>
      </c>
      <c r="D54" s="8"/>
      <c r="E54" s="8"/>
      <c r="F54" s="21">
        <v>236600</v>
      </c>
      <c r="G54" s="15"/>
      <c r="H54" s="13"/>
    </row>
    <row r="55" spans="1:8">
      <c r="A55" s="3"/>
      <c r="B55" s="8"/>
      <c r="C55" s="18" t="s">
        <v>46</v>
      </c>
      <c r="D55" s="8"/>
      <c r="E55" s="8"/>
      <c r="F55" s="21">
        <v>44200</v>
      </c>
      <c r="G55" s="15"/>
      <c r="H55" s="13"/>
    </row>
    <row r="56" spans="1:8">
      <c r="A56" s="3"/>
      <c r="B56" s="8"/>
      <c r="C56" s="18" t="s">
        <v>53</v>
      </c>
      <c r="D56" s="8"/>
      <c r="E56" s="8"/>
      <c r="F56" s="21">
        <v>1122572</v>
      </c>
      <c r="G56" s="15"/>
      <c r="H56" s="13"/>
    </row>
    <row r="57" spans="1:8">
      <c r="A57" s="3"/>
      <c r="B57" s="8"/>
      <c r="C57" s="18" t="s">
        <v>58</v>
      </c>
      <c r="D57" s="8"/>
      <c r="E57" s="8"/>
      <c r="F57" s="21">
        <v>717942</v>
      </c>
      <c r="G57" s="15"/>
      <c r="H57" s="13"/>
    </row>
    <row r="58" spans="1:8">
      <c r="A58" s="3"/>
      <c r="B58" s="8"/>
      <c r="C58" s="18" t="s">
        <v>62</v>
      </c>
      <c r="D58" s="8"/>
      <c r="E58" s="8"/>
      <c r="F58" s="21">
        <v>267104</v>
      </c>
      <c r="G58" s="15"/>
      <c r="H58" s="13"/>
    </row>
    <row r="59" spans="1:8">
      <c r="A59" s="3"/>
      <c r="B59" s="8"/>
      <c r="C59" s="18" t="s">
        <v>63</v>
      </c>
      <c r="D59" s="8"/>
      <c r="E59" s="8"/>
      <c r="F59" s="21">
        <v>120750</v>
      </c>
      <c r="G59" s="15"/>
      <c r="H59" s="13"/>
    </row>
    <row r="60" spans="1:8" ht="14.25" thickBot="1">
      <c r="A60" s="3"/>
      <c r="B60" s="16" t="s">
        <v>36</v>
      </c>
      <c r="C60" s="55" t="s">
        <v>92</v>
      </c>
      <c r="D60" s="16"/>
      <c r="E60" s="16"/>
      <c r="F60" s="22"/>
      <c r="G60" s="17">
        <v>1462128</v>
      </c>
      <c r="H60" s="13"/>
    </row>
    <row r="61" spans="1:8">
      <c r="A61" s="3"/>
      <c r="B61" s="8" t="s">
        <v>94</v>
      </c>
      <c r="C61" s="130"/>
      <c r="D61" s="8"/>
      <c r="E61" s="8"/>
      <c r="F61" s="21"/>
      <c r="G61" s="15">
        <v>11096000</v>
      </c>
      <c r="H61" s="13"/>
    </row>
    <row r="62" spans="1:8">
      <c r="A62" s="3"/>
      <c r="B62" s="8" t="s">
        <v>80</v>
      </c>
      <c r="C62" s="130"/>
      <c r="D62" s="8"/>
      <c r="E62" s="8"/>
      <c r="F62" s="21"/>
      <c r="G62" s="15">
        <v>6115615</v>
      </c>
      <c r="H62" s="13"/>
    </row>
    <row r="63" spans="1:8">
      <c r="A63" s="3"/>
      <c r="B63" s="8"/>
      <c r="C63" s="8"/>
      <c r="D63" s="8"/>
      <c r="E63" s="8"/>
      <c r="F63" s="21"/>
      <c r="G63" s="15"/>
      <c r="H63" s="13"/>
    </row>
    <row r="64" spans="1:8">
      <c r="A64" s="3"/>
      <c r="B64" s="8"/>
      <c r="C64" s="18" t="s">
        <v>32</v>
      </c>
      <c r="D64" s="8"/>
      <c r="E64" s="8"/>
      <c r="F64" s="19"/>
      <c r="G64" s="15">
        <f>SUM(G47+G60+G61+G62)</f>
        <v>32655319</v>
      </c>
      <c r="H64" s="13"/>
    </row>
    <row r="65" spans="1:9">
      <c r="A65" s="3" t="s">
        <v>37</v>
      </c>
      <c r="B65" s="8"/>
      <c r="C65" s="8"/>
      <c r="D65" s="8"/>
      <c r="E65" s="8"/>
      <c r="F65" s="19"/>
      <c r="G65" s="4"/>
      <c r="H65" s="13"/>
    </row>
    <row r="66" spans="1:9">
      <c r="A66" s="3"/>
      <c r="B66" s="8" t="s">
        <v>81</v>
      </c>
      <c r="C66" s="8"/>
      <c r="D66" s="8"/>
      <c r="E66" s="8"/>
      <c r="F66" s="19"/>
      <c r="G66" s="4">
        <v>24373622</v>
      </c>
      <c r="H66" s="13"/>
    </row>
    <row r="67" spans="1:9" ht="14.25" thickBot="1">
      <c r="A67" s="3"/>
      <c r="B67" s="8"/>
      <c r="C67" s="8" t="s">
        <v>38</v>
      </c>
      <c r="D67" s="8"/>
      <c r="E67" s="8"/>
      <c r="F67" s="19"/>
      <c r="G67" s="4">
        <f>SUM(G66:G66)</f>
        <v>24373622</v>
      </c>
      <c r="H67" s="13"/>
    </row>
    <row r="68" spans="1:9" ht="18" thickBot="1">
      <c r="A68" s="23"/>
      <c r="B68" s="24"/>
      <c r="C68" s="27" t="s">
        <v>39</v>
      </c>
      <c r="D68" s="24"/>
      <c r="E68" s="24"/>
      <c r="F68" s="6"/>
      <c r="G68" s="9"/>
      <c r="H68" s="28">
        <f>SUM(G64+G67)</f>
        <v>57028941</v>
      </c>
    </row>
    <row r="69" spans="1:9" ht="21.75" thickBot="1">
      <c r="A69" s="23"/>
      <c r="B69" s="24"/>
      <c r="C69" s="25" t="s">
        <v>40</v>
      </c>
      <c r="D69" s="24"/>
      <c r="E69" s="24"/>
      <c r="F69" s="6"/>
      <c r="G69" s="17"/>
      <c r="H69" s="26">
        <f>H42-H68</f>
        <v>238930206</v>
      </c>
    </row>
    <row r="70" spans="1:9">
      <c r="A70" s="8"/>
      <c r="B70" s="8"/>
      <c r="C70" s="8"/>
      <c r="D70" s="8"/>
      <c r="E70" s="8"/>
      <c r="F70" s="19"/>
      <c r="G70" s="19"/>
      <c r="H70" s="8"/>
      <c r="I70" s="8"/>
    </row>
    <row r="71" spans="1:9">
      <c r="A71" s="8"/>
      <c r="B71" s="8"/>
      <c r="C71" s="8"/>
      <c r="D71" s="8"/>
      <c r="E71" s="8"/>
      <c r="F71" s="19"/>
      <c r="G71" s="19"/>
      <c r="H71" s="8"/>
      <c r="I71" s="8"/>
    </row>
    <row r="72" spans="1:9">
      <c r="A72" s="8"/>
      <c r="B72" s="8"/>
      <c r="C72" s="8"/>
      <c r="D72" s="8"/>
      <c r="E72" s="8"/>
      <c r="F72" s="19"/>
      <c r="G72" s="19"/>
      <c r="H72" s="8"/>
      <c r="I72" s="8"/>
    </row>
    <row r="73" spans="1:9">
      <c r="A73" s="8"/>
      <c r="B73" s="8"/>
      <c r="C73" s="8"/>
      <c r="D73" s="8"/>
      <c r="E73" s="8"/>
      <c r="F73" s="19"/>
      <c r="G73" s="19"/>
      <c r="H73" s="8"/>
      <c r="I73" s="8"/>
    </row>
    <row r="74" spans="1:9">
      <c r="A74" s="8"/>
      <c r="B74" s="8"/>
      <c r="C74" s="8"/>
      <c r="D74" s="8"/>
      <c r="E74" s="8"/>
      <c r="F74" s="19"/>
      <c r="G74" s="19"/>
      <c r="H74" s="8"/>
      <c r="I74" s="8"/>
    </row>
    <row r="75" spans="1:9">
      <c r="A75" s="8"/>
      <c r="B75" s="8"/>
      <c r="C75" s="8"/>
      <c r="D75" s="8"/>
      <c r="E75" s="8"/>
      <c r="F75" s="19"/>
      <c r="G75" s="19"/>
      <c r="H75" s="8"/>
      <c r="I75" s="8"/>
    </row>
    <row r="76" spans="1:9">
      <c r="A76" s="8"/>
      <c r="B76" s="8"/>
      <c r="C76" s="8"/>
      <c r="D76" s="8"/>
      <c r="E76" s="8"/>
      <c r="F76" s="19"/>
      <c r="G76" s="19"/>
      <c r="H76" s="8"/>
    </row>
    <row r="77" spans="1:9">
      <c r="A77" s="8"/>
    </row>
    <row r="78" spans="1:9">
      <c r="A78" s="8"/>
    </row>
    <row r="79" spans="1:9">
      <c r="A79" s="8"/>
    </row>
    <row r="80" spans="1:9">
      <c r="A80" s="8"/>
    </row>
    <row r="81" spans="1:1">
      <c r="A81" s="8"/>
    </row>
  </sheetData>
  <mergeCells count="1">
    <mergeCell ref="A3:H4"/>
  </mergeCells>
  <phoneticPr fontId="2"/>
  <pageMargins left="1.3779527559055118" right="0.78740157480314965" top="0.78740157480314965" bottom="0.78740157480314965" header="0.51181102362204722" footer="0.51181102362204722"/>
  <pageSetup paperSize="8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3-1</vt:lpstr>
      <vt:lpstr>3-2</vt:lpstr>
      <vt:lpstr>財産目録27 </vt:lpstr>
      <vt:lpstr>'3-1'!Print_Area</vt:lpstr>
      <vt:lpstr>'3-2'!Print_Area</vt:lpstr>
    </vt:vector>
  </TitlesOfParts>
  <Company>国見町社会福祉協議会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国見町社会福祉協議会</dc:creator>
  <cp:lastModifiedBy>koy-systems</cp:lastModifiedBy>
  <cp:lastPrinted>2016-06-25T09:03:50Z</cp:lastPrinted>
  <dcterms:created xsi:type="dcterms:W3CDTF">2002-07-17T04:35:37Z</dcterms:created>
  <dcterms:modified xsi:type="dcterms:W3CDTF">2016-09-10T03:00:09Z</dcterms:modified>
</cp:coreProperties>
</file>