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4BB" lockStructure="1"/>
  <bookViews>
    <workbookView xWindow="600" yWindow="90" windowWidth="20475" windowHeight="9615" tabRatio="601"/>
  </bookViews>
  <sheets>
    <sheet name="27当初予算" sheetId="1" r:id="rId1"/>
    <sheet name="事業区分" sheetId="18" r:id="rId2"/>
    <sheet name="法人拠点" sheetId="25" r:id="rId3"/>
    <sheet name="共同募金拠点" sheetId="26" r:id="rId4"/>
    <sheet name="訪問拠点" sheetId="27" r:id="rId5"/>
    <sheet name="通所拠点" sheetId="28" r:id="rId6"/>
    <sheet name="事業公益" sheetId="24" r:id="rId7"/>
    <sheet name="居宅拠点" sheetId="29" r:id="rId8"/>
    <sheet name="地域包括拠点" sheetId="30" r:id="rId9"/>
    <sheet name="使用しない" sheetId="2" r:id="rId10"/>
    <sheet name="使用しない2" sheetId="3" r:id="rId11"/>
    <sheet name="使用しない3" sheetId="4" r:id="rId12"/>
    <sheet name="貸借対照ＢＳ" sheetId="10" r:id="rId13"/>
    <sheet name="通所拠点 (2)" sheetId="31" r:id="rId14"/>
    <sheet name="Sheet1" sheetId="32" r:id="rId15"/>
  </sheets>
  <definedNames>
    <definedName name="_xlnm.Print_Area" localSheetId="0">'27当初予算'!$A$1:$N$332</definedName>
    <definedName name="_xlnm.Print_Area" localSheetId="7">居宅拠点!$A$1:$M$332</definedName>
    <definedName name="_xlnm.Print_Area" localSheetId="3">共同募金拠点!$A$1:$M$332</definedName>
    <definedName name="_xlnm.Print_Area" localSheetId="11">使用しない3!$A$1:$H$193</definedName>
    <definedName name="_xlnm.Print_Area" localSheetId="1">事業区分!$A$1:$Y$332</definedName>
    <definedName name="_xlnm.Print_Area" localSheetId="6">事業公益!$A$1:$S$332</definedName>
    <definedName name="_xlnm.Print_Area" localSheetId="8">地域包括拠点!$A$1:$M$332</definedName>
    <definedName name="_xlnm.Print_Area" localSheetId="5">通所拠点!$A$1:$M$332</definedName>
    <definedName name="_xlnm.Print_Area" localSheetId="13">'通所拠点 (2)'!$A$1:$M$332</definedName>
    <definedName name="_xlnm.Print_Area" localSheetId="2">法人拠点!$A$1:$M$332</definedName>
    <definedName name="_xlnm.Print_Area" localSheetId="4">訪問拠点!$A$1:$M$332</definedName>
    <definedName name="_xlnm.Print_Titles" localSheetId="0">'27当初予算'!$4:$4</definedName>
    <definedName name="_xlnm.Print_Titles" localSheetId="7">居宅拠点!$3:$4</definedName>
    <definedName name="_xlnm.Print_Titles" localSheetId="3">共同募金拠点!$3:$4</definedName>
    <definedName name="_xlnm.Print_Titles" localSheetId="1">事業区分!$3:$4</definedName>
    <definedName name="_xlnm.Print_Titles" localSheetId="6">事業公益!$3:$4</definedName>
    <definedName name="_xlnm.Print_Titles" localSheetId="8">地域包括拠点!$3:$4</definedName>
    <definedName name="_xlnm.Print_Titles" localSheetId="5">通所拠点!$3:$4</definedName>
    <definedName name="_xlnm.Print_Titles" localSheetId="13">'通所拠点 (2)'!$3:$4</definedName>
    <definedName name="_xlnm.Print_Titles" localSheetId="2">法人拠点!$3:$4</definedName>
    <definedName name="_xlnm.Print_Titles" localSheetId="4">訪問拠点!$3:$4</definedName>
  </definedNames>
  <calcPr calcId="145621"/>
</workbook>
</file>

<file path=xl/calcChain.xml><?xml version="1.0" encoding="utf-8"?>
<calcChain xmlns="http://schemas.openxmlformats.org/spreadsheetml/2006/main">
  <c r="L271" i="31" l="1"/>
  <c r="L197" i="31"/>
  <c r="L196" i="31"/>
  <c r="L195" i="31"/>
  <c r="L194" i="31"/>
  <c r="L193" i="31"/>
  <c r="L192" i="31"/>
  <c r="L191" i="31"/>
  <c r="L190" i="31"/>
  <c r="L189" i="31"/>
  <c r="L188" i="31"/>
  <c r="L185" i="31"/>
  <c r="L183" i="31"/>
  <c r="L182" i="31"/>
  <c r="L181" i="31"/>
  <c r="L180" i="31"/>
  <c r="L176" i="31"/>
  <c r="L175" i="31"/>
  <c r="L173" i="31"/>
  <c r="L171" i="31"/>
  <c r="L169" i="31"/>
  <c r="L168" i="31"/>
  <c r="L166" i="31"/>
  <c r="L165" i="31"/>
  <c r="L164" i="31"/>
  <c r="L163" i="31"/>
  <c r="L162" i="31"/>
  <c r="L161" i="31"/>
  <c r="L160" i="31"/>
  <c r="L159" i="31"/>
  <c r="L158" i="31"/>
  <c r="L157" i="31"/>
  <c r="L156" i="31"/>
  <c r="L151" i="31"/>
  <c r="L153" i="31"/>
  <c r="L150" i="31"/>
  <c r="L149" i="31"/>
  <c r="L148" i="31"/>
  <c r="L147" i="31"/>
  <c r="L177" i="31"/>
  <c r="L172" i="31"/>
  <c r="M331" i="31" l="1"/>
  <c r="M328" i="31"/>
  <c r="M325" i="31"/>
  <c r="M324" i="31"/>
  <c r="M323" i="31"/>
  <c r="L323" i="31"/>
  <c r="K323" i="31"/>
  <c r="M322" i="31"/>
  <c r="M321" i="31"/>
  <c r="L321" i="31"/>
  <c r="K321" i="31"/>
  <c r="M320" i="31"/>
  <c r="M319" i="31"/>
  <c r="L319" i="31"/>
  <c r="K319" i="31"/>
  <c r="M318" i="31"/>
  <c r="L317" i="31"/>
  <c r="M317" i="31" s="1"/>
  <c r="K317" i="31"/>
  <c r="M316" i="31"/>
  <c r="M315" i="31"/>
  <c r="L315" i="31"/>
  <c r="K315" i="31"/>
  <c r="M314" i="31"/>
  <c r="M313" i="31"/>
  <c r="L313" i="31"/>
  <c r="K313" i="31"/>
  <c r="M312" i="31"/>
  <c r="M311" i="31"/>
  <c r="L311" i="31"/>
  <c r="K311" i="31"/>
  <c r="M310" i="31"/>
  <c r="M309" i="31"/>
  <c r="L309" i="31"/>
  <c r="K309" i="31"/>
  <c r="M308" i="31"/>
  <c r="M307" i="31"/>
  <c r="L307" i="31"/>
  <c r="K307" i="31"/>
  <c r="M306" i="31"/>
  <c r="M305" i="31"/>
  <c r="M304" i="31"/>
  <c r="L303" i="31"/>
  <c r="K303" i="31"/>
  <c r="K300" i="31" s="1"/>
  <c r="M300" i="31" s="1"/>
  <c r="M302" i="31"/>
  <c r="M301" i="31"/>
  <c r="L300" i="31"/>
  <c r="M299" i="31"/>
  <c r="L298" i="31"/>
  <c r="M298" i="31" s="1"/>
  <c r="K298" i="31"/>
  <c r="M297" i="31"/>
  <c r="L296" i="31"/>
  <c r="M296" i="31" s="1"/>
  <c r="K296" i="31"/>
  <c r="M295" i="31"/>
  <c r="L294" i="31"/>
  <c r="M294" i="31" s="1"/>
  <c r="K294" i="31"/>
  <c r="K326" i="31" s="1"/>
  <c r="M292" i="31"/>
  <c r="M291" i="31"/>
  <c r="L290" i="31"/>
  <c r="M290" i="31" s="1"/>
  <c r="K290" i="31"/>
  <c r="M289" i="31"/>
  <c r="L288" i="31"/>
  <c r="M288" i="31" s="1"/>
  <c r="K288" i="31"/>
  <c r="M287" i="31"/>
  <c r="L286" i="31"/>
  <c r="M286" i="31" s="1"/>
  <c r="K286" i="31"/>
  <c r="M285" i="31"/>
  <c r="L284" i="31"/>
  <c r="M284" i="31" s="1"/>
  <c r="K284" i="31"/>
  <c r="M283" i="31"/>
  <c r="L282" i="31"/>
  <c r="M282" i="31" s="1"/>
  <c r="K282" i="31"/>
  <c r="M281" i="31"/>
  <c r="L280" i="31"/>
  <c r="M280" i="31" s="1"/>
  <c r="K280" i="31"/>
  <c r="M279" i="31"/>
  <c r="L278" i="31"/>
  <c r="M278" i="31" s="1"/>
  <c r="K278" i="31"/>
  <c r="M277" i="31"/>
  <c r="L276" i="31"/>
  <c r="M276" i="31" s="1"/>
  <c r="K276" i="31"/>
  <c r="M275" i="31"/>
  <c r="L274" i="31"/>
  <c r="M274" i="31" s="1"/>
  <c r="K274" i="31"/>
  <c r="M273" i="31"/>
  <c r="M272" i="31"/>
  <c r="M271" i="31"/>
  <c r="L270" i="31"/>
  <c r="L267" i="31" s="1"/>
  <c r="K270" i="31"/>
  <c r="M269" i="31"/>
  <c r="M268" i="31"/>
  <c r="K267" i="31"/>
  <c r="M266" i="31"/>
  <c r="L265" i="31"/>
  <c r="K265" i="31"/>
  <c r="M265" i="31" s="1"/>
  <c r="M262" i="31"/>
  <c r="M261" i="31"/>
  <c r="L261" i="31"/>
  <c r="K261" i="31"/>
  <c r="M260" i="31"/>
  <c r="M259" i="31"/>
  <c r="L259" i="31"/>
  <c r="K259" i="31"/>
  <c r="M258" i="31"/>
  <c r="M257" i="31"/>
  <c r="L257" i="31"/>
  <c r="K257" i="31"/>
  <c r="M256" i="31"/>
  <c r="M255" i="31"/>
  <c r="L254" i="31"/>
  <c r="K254" i="31"/>
  <c r="M254" i="31" s="1"/>
  <c r="M253" i="31"/>
  <c r="M252" i="31"/>
  <c r="M251" i="31"/>
  <c r="L250" i="31"/>
  <c r="M249" i="31"/>
  <c r="M248" i="31"/>
  <c r="M247" i="31"/>
  <c r="L247" i="31"/>
  <c r="K247" i="31"/>
  <c r="L246" i="31"/>
  <c r="M245" i="31"/>
  <c r="L244" i="31"/>
  <c r="L263" i="31" s="1"/>
  <c r="K244" i="31"/>
  <c r="M242" i="31"/>
  <c r="L241" i="31"/>
  <c r="K241" i="31"/>
  <c r="M241" i="31" s="1"/>
  <c r="M240" i="31"/>
  <c r="M239" i="31"/>
  <c r="L238" i="31"/>
  <c r="L234" i="31" s="1"/>
  <c r="K238" i="31"/>
  <c r="M237" i="31"/>
  <c r="M236" i="31"/>
  <c r="M235" i="31"/>
  <c r="K234" i="31"/>
  <c r="M234" i="31" s="1"/>
  <c r="M233" i="31"/>
  <c r="M232" i="31"/>
  <c r="L231" i="31"/>
  <c r="L230" i="31" s="1"/>
  <c r="K231" i="31"/>
  <c r="K230" i="31" s="1"/>
  <c r="M230" i="31" s="1"/>
  <c r="M229" i="31"/>
  <c r="L228" i="31"/>
  <c r="K228" i="31"/>
  <c r="M228" i="31" s="1"/>
  <c r="M227" i="31"/>
  <c r="M226" i="31"/>
  <c r="L225" i="31"/>
  <c r="K225" i="31"/>
  <c r="M224" i="31"/>
  <c r="M223" i="31"/>
  <c r="L222" i="31"/>
  <c r="L243" i="31" s="1"/>
  <c r="L264" i="31" s="1"/>
  <c r="K222" i="31"/>
  <c r="M219" i="31"/>
  <c r="L218" i="31"/>
  <c r="K218" i="31"/>
  <c r="M218" i="31" s="1"/>
  <c r="M217" i="31"/>
  <c r="M216" i="31"/>
  <c r="L215" i="31"/>
  <c r="L214" i="31" s="1"/>
  <c r="K215" i="31"/>
  <c r="M215" i="31" s="1"/>
  <c r="M213" i="31"/>
  <c r="L212" i="31"/>
  <c r="K212" i="31"/>
  <c r="M212" i="31" s="1"/>
  <c r="M211" i="31"/>
  <c r="M210" i="31"/>
  <c r="M209" i="31"/>
  <c r="M208" i="31"/>
  <c r="M207" i="31"/>
  <c r="M206" i="31"/>
  <c r="M205" i="31"/>
  <c r="M204" i="31"/>
  <c r="M203" i="31"/>
  <c r="M202" i="31"/>
  <c r="K201" i="31"/>
  <c r="M201" i="31" s="1"/>
  <c r="L200" i="31"/>
  <c r="M199" i="31"/>
  <c r="M198" i="31"/>
  <c r="L198" i="31"/>
  <c r="K198" i="31"/>
  <c r="M197" i="31"/>
  <c r="M196" i="31"/>
  <c r="M195" i="31"/>
  <c r="M194" i="31"/>
  <c r="M193" i="31"/>
  <c r="M192" i="31"/>
  <c r="M191" i="31"/>
  <c r="M190" i="31"/>
  <c r="M189" i="31"/>
  <c r="M188" i="31"/>
  <c r="M187" i="31"/>
  <c r="M186" i="31"/>
  <c r="M185" i="31"/>
  <c r="L184" i="31"/>
  <c r="M184" i="31" s="1"/>
  <c r="K184" i="31"/>
  <c r="M183" i="31"/>
  <c r="M182" i="31"/>
  <c r="M181" i="31"/>
  <c r="M180" i="31"/>
  <c r="M179" i="31"/>
  <c r="M178" i="31"/>
  <c r="M177" i="31"/>
  <c r="M176" i="31"/>
  <c r="M175" i="31"/>
  <c r="L174" i="31"/>
  <c r="K174" i="31"/>
  <c r="M173" i="31"/>
  <c r="M172" i="31"/>
  <c r="M171" i="31"/>
  <c r="L170" i="31"/>
  <c r="K170" i="31"/>
  <c r="K167" i="31" s="1"/>
  <c r="M169" i="31"/>
  <c r="M168" i="31"/>
  <c r="M166" i="31"/>
  <c r="M165" i="31"/>
  <c r="M164" i="31"/>
  <c r="M163" i="31"/>
  <c r="M162" i="31"/>
  <c r="M161" i="31"/>
  <c r="M160" i="31"/>
  <c r="M159" i="31"/>
  <c r="M158" i="31"/>
  <c r="M157" i="31"/>
  <c r="M156" i="31"/>
  <c r="M155" i="31"/>
  <c r="M154" i="31"/>
  <c r="M153" i="31"/>
  <c r="L152" i="31"/>
  <c r="M152" i="31" s="1"/>
  <c r="K152" i="31"/>
  <c r="M151" i="31"/>
  <c r="M150" i="31"/>
  <c r="M149" i="31"/>
  <c r="M148" i="31"/>
  <c r="M147" i="31"/>
  <c r="L146" i="31"/>
  <c r="M145" i="31" s="1"/>
  <c r="K146" i="31"/>
  <c r="K145" i="31"/>
  <c r="M144" i="31"/>
  <c r="M143" i="31"/>
  <c r="M142" i="31"/>
  <c r="L142" i="31"/>
  <c r="K142" i="31"/>
  <c r="M141" i="31"/>
  <c r="M140" i="31"/>
  <c r="M139" i="31"/>
  <c r="M138" i="31"/>
  <c r="L137" i="31"/>
  <c r="M137" i="31" s="1"/>
  <c r="K137" i="31"/>
  <c r="M136" i="31"/>
  <c r="M135" i="31"/>
  <c r="L134" i="31"/>
  <c r="M134" i="31" s="1"/>
  <c r="K134" i="31"/>
  <c r="M133" i="31"/>
  <c r="M132" i="31"/>
  <c r="M131" i="31"/>
  <c r="L130" i="31"/>
  <c r="K130" i="31"/>
  <c r="K128" i="31" s="1"/>
  <c r="M129" i="31"/>
  <c r="M126" i="31"/>
  <c r="M125" i="31"/>
  <c r="L124" i="31"/>
  <c r="M124" i="31" s="1"/>
  <c r="M123" i="31"/>
  <c r="K122" i="31"/>
  <c r="M121" i="31"/>
  <c r="L120" i="31"/>
  <c r="K120" i="31"/>
  <c r="M120" i="31" s="1"/>
  <c r="M119" i="31"/>
  <c r="L118" i="31"/>
  <c r="K118" i="31"/>
  <c r="M118" i="31" s="1"/>
  <c r="M117" i="31"/>
  <c r="L116" i="31"/>
  <c r="K116" i="31"/>
  <c r="M116" i="31" s="1"/>
  <c r="M115" i="31"/>
  <c r="M114" i="31"/>
  <c r="M113" i="31"/>
  <c r="L112" i="31"/>
  <c r="L111" i="31" s="1"/>
  <c r="K112" i="31"/>
  <c r="K111" i="31"/>
  <c r="M111" i="31" s="1"/>
  <c r="M110" i="31"/>
  <c r="M109" i="31"/>
  <c r="M108" i="31"/>
  <c r="M107" i="31"/>
  <c r="L107" i="31"/>
  <c r="K107" i="31"/>
  <c r="M106" i="31"/>
  <c r="M105" i="31"/>
  <c r="L105" i="31"/>
  <c r="K105" i="31"/>
  <c r="M104" i="31"/>
  <c r="M103" i="31"/>
  <c r="L102" i="31"/>
  <c r="K102" i="31"/>
  <c r="M102" i="31" s="1"/>
  <c r="L101" i="31"/>
  <c r="M100" i="31"/>
  <c r="M99" i="31"/>
  <c r="M98" i="31"/>
  <c r="M97" i="31"/>
  <c r="L96" i="31"/>
  <c r="M96" i="31" s="1"/>
  <c r="K96" i="31"/>
  <c r="M95" i="31"/>
  <c r="M94" i="31"/>
  <c r="M93" i="31"/>
  <c r="M92" i="31"/>
  <c r="M91" i="31"/>
  <c r="L90" i="31"/>
  <c r="M90" i="31" s="1"/>
  <c r="K90" i="31"/>
  <c r="M89" i="31"/>
  <c r="M88" i="31"/>
  <c r="M87" i="31"/>
  <c r="L87" i="31"/>
  <c r="K87" i="31"/>
  <c r="M86" i="31"/>
  <c r="M85" i="31"/>
  <c r="L85" i="31"/>
  <c r="K85" i="31"/>
  <c r="M84" i="31"/>
  <c r="M83" i="31"/>
  <c r="L83" i="31"/>
  <c r="K83" i="31"/>
  <c r="M82" i="31"/>
  <c r="M81" i="31"/>
  <c r="L81" i="31"/>
  <c r="K81" i="31"/>
  <c r="M80" i="31"/>
  <c r="M79" i="31"/>
  <c r="L79" i="31"/>
  <c r="K79" i="31"/>
  <c r="L78" i="31"/>
  <c r="M78" i="31" s="1"/>
  <c r="K78" i="31"/>
  <c r="M77" i="31"/>
  <c r="L76" i="31"/>
  <c r="M76" i="31" s="1"/>
  <c r="K76" i="31"/>
  <c r="L74" i="31"/>
  <c r="M74" i="31" s="1"/>
  <c r="K74" i="31"/>
  <c r="K73" i="31"/>
  <c r="M72" i="31"/>
  <c r="M71" i="31"/>
  <c r="L70" i="31"/>
  <c r="M70" i="31" s="1"/>
  <c r="K70" i="31"/>
  <c r="M69" i="31"/>
  <c r="M68" i="31"/>
  <c r="M67" i="31"/>
  <c r="L67" i="31"/>
  <c r="K67" i="31"/>
  <c r="M66" i="31"/>
  <c r="M65" i="31"/>
  <c r="L64" i="31"/>
  <c r="K64" i="31"/>
  <c r="M64" i="31" s="1"/>
  <c r="M63" i="31"/>
  <c r="M62" i="31"/>
  <c r="L61" i="31"/>
  <c r="L60" i="31" s="1"/>
  <c r="K61" i="31"/>
  <c r="M61" i="31" s="1"/>
  <c r="M59" i="31"/>
  <c r="M58" i="31"/>
  <c r="L57" i="31"/>
  <c r="K57" i="31"/>
  <c r="M57" i="31" s="1"/>
  <c r="M56" i="31"/>
  <c r="M55" i="31"/>
  <c r="L54" i="31"/>
  <c r="L53" i="31" s="1"/>
  <c r="K54" i="31"/>
  <c r="K53" i="31"/>
  <c r="M51" i="31"/>
  <c r="M50" i="31"/>
  <c r="L49" i="31"/>
  <c r="K49" i="31"/>
  <c r="M49" i="31" s="1"/>
  <c r="M48" i="31"/>
  <c r="M47" i="31"/>
  <c r="L46" i="31"/>
  <c r="M46" i="31" s="1"/>
  <c r="K46" i="31"/>
  <c r="M45" i="31"/>
  <c r="M44" i="31"/>
  <c r="M43" i="31"/>
  <c r="M42" i="31"/>
  <c r="M41" i="31"/>
  <c r="L40" i="31"/>
  <c r="L29" i="31" s="1"/>
  <c r="K40" i="31"/>
  <c r="M39" i="31"/>
  <c r="M38" i="31"/>
  <c r="M37" i="31"/>
  <c r="M36" i="31"/>
  <c r="M35" i="31"/>
  <c r="M34" i="31"/>
  <c r="M33" i="31"/>
  <c r="L32" i="31"/>
  <c r="K32" i="31"/>
  <c r="M32" i="31" s="1"/>
  <c r="M31" i="31"/>
  <c r="L30" i="31"/>
  <c r="K30" i="31"/>
  <c r="M30" i="31" s="1"/>
  <c r="M28" i="31"/>
  <c r="M27" i="31"/>
  <c r="M26" i="31"/>
  <c r="L25" i="31"/>
  <c r="K25" i="31"/>
  <c r="M25" i="31" s="1"/>
  <c r="M24" i="31"/>
  <c r="L23" i="31"/>
  <c r="K23" i="31"/>
  <c r="M23" i="31" s="1"/>
  <c r="M22" i="31"/>
  <c r="M21" i="31"/>
  <c r="M20" i="31"/>
  <c r="M19" i="31"/>
  <c r="M18" i="31"/>
  <c r="L17" i="31"/>
  <c r="L15" i="31" s="1"/>
  <c r="K17" i="31"/>
  <c r="M17" i="31" s="1"/>
  <c r="M16" i="31"/>
  <c r="K15" i="31"/>
  <c r="M15" i="31" s="1"/>
  <c r="M14" i="31"/>
  <c r="M13" i="31"/>
  <c r="M12" i="31"/>
  <c r="M11" i="31"/>
  <c r="L11" i="31"/>
  <c r="K11" i="31"/>
  <c r="L10" i="31"/>
  <c r="M10" i="31" s="1"/>
  <c r="K10" i="31"/>
  <c r="M9" i="31"/>
  <c r="M8" i="31"/>
  <c r="M7" i="31"/>
  <c r="L6" i="31"/>
  <c r="K6" i="31"/>
  <c r="M6" i="31" s="1"/>
  <c r="L5" i="31"/>
  <c r="L293" i="31" l="1"/>
  <c r="M267" i="31"/>
  <c r="M270" i="31"/>
  <c r="M167" i="31"/>
  <c r="M174" i="31"/>
  <c r="M146" i="31"/>
  <c r="M53" i="31"/>
  <c r="L52" i="31"/>
  <c r="L127" i="31" s="1"/>
  <c r="M73" i="31"/>
  <c r="M122" i="31"/>
  <c r="K243" i="31"/>
  <c r="K293" i="31"/>
  <c r="M54" i="31"/>
  <c r="K60" i="31"/>
  <c r="M60" i="31" s="1"/>
  <c r="L73" i="31"/>
  <c r="M112" i="31"/>
  <c r="K214" i="31"/>
  <c r="M214" i="31" s="1"/>
  <c r="M222" i="31"/>
  <c r="M238" i="31"/>
  <c r="K5" i="31"/>
  <c r="K29" i="31"/>
  <c r="M29" i="31" s="1"/>
  <c r="K101" i="31"/>
  <c r="M101" i="31" s="1"/>
  <c r="L122" i="31"/>
  <c r="M130" i="31"/>
  <c r="M170" i="31"/>
  <c r="K200" i="31"/>
  <c r="M200" i="31" s="1"/>
  <c r="M225" i="31"/>
  <c r="M231" i="31"/>
  <c r="M303" i="31"/>
  <c r="L326" i="31"/>
  <c r="M326" i="31" s="1"/>
  <c r="M40" i="31"/>
  <c r="L128" i="31"/>
  <c r="L220" i="31" s="1"/>
  <c r="M244" i="31"/>
  <c r="K250" i="31"/>
  <c r="L303" i="30"/>
  <c r="K254" i="30"/>
  <c r="K17" i="30"/>
  <c r="L238" i="29"/>
  <c r="K238" i="29"/>
  <c r="L215" i="28"/>
  <c r="L152" i="28"/>
  <c r="L332" i="27"/>
  <c r="L303" i="27"/>
  <c r="L170" i="27"/>
  <c r="M128" i="31" l="1"/>
  <c r="L221" i="31"/>
  <c r="L327" i="31"/>
  <c r="M243" i="31"/>
  <c r="K220" i="31"/>
  <c r="M220" i="31" s="1"/>
  <c r="M5" i="31"/>
  <c r="K52" i="31"/>
  <c r="M52" i="31" s="1"/>
  <c r="K327" i="31"/>
  <c r="M327" i="31" s="1"/>
  <c r="M293" i="31"/>
  <c r="K246" i="31"/>
  <c r="M250" i="31"/>
  <c r="M324" i="26"/>
  <c r="L254" i="26"/>
  <c r="K254" i="26"/>
  <c r="L238" i="26"/>
  <c r="L124" i="26"/>
  <c r="L254" i="25"/>
  <c r="K254" i="25"/>
  <c r="K238" i="25"/>
  <c r="L329" i="31" l="1"/>
  <c r="L332" i="31" s="1"/>
  <c r="M246" i="31"/>
  <c r="K263" i="31"/>
  <c r="K127" i="31"/>
  <c r="L201" i="30"/>
  <c r="K201" i="30"/>
  <c r="L201" i="29"/>
  <c r="K201" i="29"/>
  <c r="K201" i="28"/>
  <c r="L201" i="27"/>
  <c r="K201" i="27"/>
  <c r="L201" i="26"/>
  <c r="K201" i="26"/>
  <c r="L201" i="25"/>
  <c r="K201" i="25"/>
  <c r="M263" i="31" l="1"/>
  <c r="K264" i="31"/>
  <c r="M264" i="31" s="1"/>
  <c r="M127" i="31"/>
  <c r="K221" i="31"/>
  <c r="K311" i="26"/>
  <c r="L311" i="26"/>
  <c r="K329" i="31" l="1"/>
  <c r="M221" i="31"/>
  <c r="N7" i="24"/>
  <c r="O7" i="24"/>
  <c r="N8" i="24"/>
  <c r="O8" i="24"/>
  <c r="N9" i="24"/>
  <c r="O9" i="24"/>
  <c r="N12" i="24"/>
  <c r="O12" i="24"/>
  <c r="N13" i="24"/>
  <c r="O13" i="24"/>
  <c r="N14" i="24"/>
  <c r="O14" i="24"/>
  <c r="N16" i="24"/>
  <c r="O16" i="24"/>
  <c r="N18" i="24"/>
  <c r="O18" i="24"/>
  <c r="N19" i="24"/>
  <c r="O19" i="24"/>
  <c r="N20" i="24"/>
  <c r="O20" i="24"/>
  <c r="N21" i="24"/>
  <c r="O21" i="24"/>
  <c r="N22" i="24"/>
  <c r="O22" i="24"/>
  <c r="N24" i="24"/>
  <c r="O24" i="24"/>
  <c r="N26" i="24"/>
  <c r="O26" i="24"/>
  <c r="N27" i="24"/>
  <c r="O27" i="24"/>
  <c r="N28" i="24"/>
  <c r="O28" i="24"/>
  <c r="N31" i="24"/>
  <c r="O31" i="24"/>
  <c r="N33" i="24"/>
  <c r="O33" i="24"/>
  <c r="N34" i="24"/>
  <c r="O34" i="24"/>
  <c r="N35" i="24"/>
  <c r="O35" i="24"/>
  <c r="N36" i="24"/>
  <c r="O36" i="24"/>
  <c r="N37" i="24"/>
  <c r="O37" i="24"/>
  <c r="N38" i="24"/>
  <c r="O38" i="24"/>
  <c r="N39" i="24"/>
  <c r="O39" i="24"/>
  <c r="N41" i="24"/>
  <c r="O41" i="24"/>
  <c r="N42" i="24"/>
  <c r="O42" i="24"/>
  <c r="N43" i="24"/>
  <c r="O43" i="24"/>
  <c r="N44" i="24"/>
  <c r="O44" i="24"/>
  <c r="N45" i="24"/>
  <c r="O45" i="24"/>
  <c r="N47" i="24"/>
  <c r="O47" i="24"/>
  <c r="N48" i="24"/>
  <c r="O48" i="24"/>
  <c r="N50" i="24"/>
  <c r="O50" i="24"/>
  <c r="N51" i="24"/>
  <c r="O51" i="24"/>
  <c r="N55" i="24"/>
  <c r="O55" i="24"/>
  <c r="N56" i="24"/>
  <c r="O56" i="24"/>
  <c r="N58" i="24"/>
  <c r="O58" i="24"/>
  <c r="N59" i="24"/>
  <c r="O59" i="24"/>
  <c r="N62" i="24"/>
  <c r="O62" i="24"/>
  <c r="N63" i="24"/>
  <c r="O63" i="24"/>
  <c r="N65" i="24"/>
  <c r="O65" i="24"/>
  <c r="N66" i="24"/>
  <c r="O66" i="24"/>
  <c r="N68" i="24"/>
  <c r="O68" i="24"/>
  <c r="N69" i="24"/>
  <c r="O69" i="24"/>
  <c r="N71" i="24"/>
  <c r="O71" i="24"/>
  <c r="N72" i="24"/>
  <c r="O72" i="24"/>
  <c r="N75" i="24"/>
  <c r="O75" i="24"/>
  <c r="N77" i="24"/>
  <c r="O77" i="24"/>
  <c r="N80" i="24"/>
  <c r="O80" i="24"/>
  <c r="N82" i="24"/>
  <c r="O82" i="24"/>
  <c r="N84" i="24"/>
  <c r="O84" i="24"/>
  <c r="N86" i="24"/>
  <c r="O86" i="24"/>
  <c r="N88" i="24"/>
  <c r="O88" i="24"/>
  <c r="N89" i="24"/>
  <c r="O89" i="24"/>
  <c r="N91" i="24"/>
  <c r="O91" i="24"/>
  <c r="N92" i="24"/>
  <c r="O92" i="24"/>
  <c r="N93" i="24"/>
  <c r="O93" i="24"/>
  <c r="N94" i="24"/>
  <c r="O94" i="24"/>
  <c r="N95" i="24"/>
  <c r="O95" i="24"/>
  <c r="N97" i="24"/>
  <c r="O97" i="24"/>
  <c r="N98" i="24"/>
  <c r="O98" i="24"/>
  <c r="N99" i="24"/>
  <c r="O99" i="24"/>
  <c r="N100" i="24"/>
  <c r="O100" i="24"/>
  <c r="N103" i="24"/>
  <c r="O103" i="24"/>
  <c r="N104" i="24"/>
  <c r="O104" i="24"/>
  <c r="N106" i="24"/>
  <c r="O106" i="24"/>
  <c r="N108" i="24"/>
  <c r="O108" i="24"/>
  <c r="N109" i="24"/>
  <c r="O109" i="24"/>
  <c r="N110" i="24"/>
  <c r="O110" i="24"/>
  <c r="N113" i="24"/>
  <c r="O113" i="24"/>
  <c r="N114" i="24"/>
  <c r="O114" i="24"/>
  <c r="N115" i="24"/>
  <c r="O115" i="24"/>
  <c r="N117" i="24"/>
  <c r="O117" i="24"/>
  <c r="N119" i="24"/>
  <c r="O119" i="24"/>
  <c r="N121" i="24"/>
  <c r="O121" i="24"/>
  <c r="N123" i="24"/>
  <c r="O123" i="24"/>
  <c r="N125" i="24"/>
  <c r="O125" i="24"/>
  <c r="N126" i="24"/>
  <c r="O126" i="24"/>
  <c r="N129" i="24"/>
  <c r="O129" i="24"/>
  <c r="N131" i="24"/>
  <c r="O131" i="24"/>
  <c r="N132" i="24"/>
  <c r="O132" i="24"/>
  <c r="N133" i="24"/>
  <c r="O133" i="24"/>
  <c r="N135" i="24"/>
  <c r="O135" i="24"/>
  <c r="N136" i="24"/>
  <c r="O136" i="24"/>
  <c r="N138" i="24"/>
  <c r="O138" i="24"/>
  <c r="N139" i="24"/>
  <c r="O139" i="24"/>
  <c r="N140" i="24"/>
  <c r="O140" i="24"/>
  <c r="N141" i="24"/>
  <c r="O141" i="24"/>
  <c r="N143" i="24"/>
  <c r="O143" i="24"/>
  <c r="N144" i="24"/>
  <c r="O144" i="24"/>
  <c r="N147" i="24"/>
  <c r="O147" i="24"/>
  <c r="N148" i="24"/>
  <c r="O148" i="24"/>
  <c r="N149" i="24"/>
  <c r="O149" i="24"/>
  <c r="N150" i="24"/>
  <c r="O150" i="24"/>
  <c r="N151" i="24"/>
  <c r="O151" i="24"/>
  <c r="N153" i="24"/>
  <c r="O153" i="24"/>
  <c r="N154" i="24"/>
  <c r="O154" i="24"/>
  <c r="N155" i="24"/>
  <c r="O155" i="24"/>
  <c r="N156" i="24"/>
  <c r="O156" i="24"/>
  <c r="N157" i="24"/>
  <c r="O157" i="24"/>
  <c r="N158" i="24"/>
  <c r="O158" i="24"/>
  <c r="N159" i="24"/>
  <c r="O159" i="24"/>
  <c r="N160" i="24"/>
  <c r="O160" i="24"/>
  <c r="N161" i="24"/>
  <c r="O161" i="24"/>
  <c r="N162" i="24"/>
  <c r="O162" i="24"/>
  <c r="N163" i="24"/>
  <c r="O163" i="24"/>
  <c r="N164" i="24"/>
  <c r="O164" i="24"/>
  <c r="N165" i="24"/>
  <c r="O165" i="24"/>
  <c r="N166" i="24"/>
  <c r="O166" i="24"/>
  <c r="N168" i="24"/>
  <c r="O168" i="24"/>
  <c r="N169" i="24"/>
  <c r="O169" i="24"/>
  <c r="N171" i="24"/>
  <c r="O171" i="24"/>
  <c r="N172" i="24"/>
  <c r="O172" i="24"/>
  <c r="N173" i="24"/>
  <c r="O173" i="24"/>
  <c r="N175" i="24"/>
  <c r="O175" i="24"/>
  <c r="N176" i="24"/>
  <c r="O176" i="24"/>
  <c r="N177" i="24"/>
  <c r="O177" i="24"/>
  <c r="N178" i="24"/>
  <c r="O178" i="24"/>
  <c r="N179" i="24"/>
  <c r="O179" i="24"/>
  <c r="N180" i="24"/>
  <c r="O180" i="24"/>
  <c r="N181" i="24"/>
  <c r="O181" i="24"/>
  <c r="N182" i="24"/>
  <c r="O182" i="24"/>
  <c r="N183" i="24"/>
  <c r="O183" i="24"/>
  <c r="N185" i="24"/>
  <c r="O185" i="24"/>
  <c r="N186" i="24"/>
  <c r="O186" i="24"/>
  <c r="N187" i="24"/>
  <c r="O187" i="24"/>
  <c r="N188" i="24"/>
  <c r="O188" i="24"/>
  <c r="N189" i="24"/>
  <c r="O189" i="24"/>
  <c r="N190" i="24"/>
  <c r="O190" i="24"/>
  <c r="N191" i="24"/>
  <c r="O191" i="24"/>
  <c r="N192" i="24"/>
  <c r="O192" i="24"/>
  <c r="N193" i="24"/>
  <c r="O193" i="24"/>
  <c r="N194" i="24"/>
  <c r="O194" i="24"/>
  <c r="N195" i="24"/>
  <c r="O195" i="24"/>
  <c r="N196" i="24"/>
  <c r="O196" i="24"/>
  <c r="N197" i="24"/>
  <c r="O197" i="24"/>
  <c r="N199" i="24"/>
  <c r="O199" i="24"/>
  <c r="N202" i="24"/>
  <c r="O202" i="24"/>
  <c r="N203" i="24"/>
  <c r="O203" i="24"/>
  <c r="N204" i="24"/>
  <c r="O204" i="24"/>
  <c r="N205" i="24"/>
  <c r="O205" i="24"/>
  <c r="N206" i="24"/>
  <c r="O206" i="24"/>
  <c r="N207" i="24"/>
  <c r="O207" i="24"/>
  <c r="N208" i="24"/>
  <c r="O208" i="24"/>
  <c r="N209" i="24"/>
  <c r="O209" i="24"/>
  <c r="N210" i="24"/>
  <c r="O210" i="24"/>
  <c r="N211" i="24"/>
  <c r="O211" i="24"/>
  <c r="N213" i="24"/>
  <c r="O213" i="24"/>
  <c r="N216" i="24"/>
  <c r="O216" i="24"/>
  <c r="N217" i="24"/>
  <c r="O217" i="24"/>
  <c r="N219" i="24"/>
  <c r="O219" i="24"/>
  <c r="N223" i="24"/>
  <c r="O223" i="24"/>
  <c r="N224" i="24"/>
  <c r="O224" i="24"/>
  <c r="N226" i="24"/>
  <c r="O226" i="24"/>
  <c r="N227" i="24"/>
  <c r="O227" i="24"/>
  <c r="N229" i="24"/>
  <c r="O229" i="24"/>
  <c r="N232" i="24"/>
  <c r="O232" i="24"/>
  <c r="N233" i="24"/>
  <c r="O233" i="24"/>
  <c r="N235" i="24"/>
  <c r="O235" i="24"/>
  <c r="N236" i="24"/>
  <c r="O236" i="24"/>
  <c r="N237" i="24"/>
  <c r="O237" i="24"/>
  <c r="N239" i="24"/>
  <c r="O239" i="24"/>
  <c r="N240" i="24"/>
  <c r="O240" i="24"/>
  <c r="N242" i="24"/>
  <c r="O242" i="24"/>
  <c r="N245" i="24"/>
  <c r="O245" i="24"/>
  <c r="N248" i="24"/>
  <c r="O248" i="24"/>
  <c r="N249" i="24"/>
  <c r="O249" i="24"/>
  <c r="N251" i="24"/>
  <c r="O251" i="24"/>
  <c r="N252" i="24"/>
  <c r="O252" i="24"/>
  <c r="N253" i="24"/>
  <c r="O253" i="24"/>
  <c r="N255" i="24"/>
  <c r="O255" i="24"/>
  <c r="N256" i="24"/>
  <c r="O256" i="24"/>
  <c r="N258" i="24"/>
  <c r="O258" i="24"/>
  <c r="N260" i="24"/>
  <c r="O260" i="24"/>
  <c r="N262" i="24"/>
  <c r="O262" i="24"/>
  <c r="N266" i="24"/>
  <c r="O266" i="24"/>
  <c r="N268" i="24"/>
  <c r="O268" i="24"/>
  <c r="N269" i="24"/>
  <c r="O269" i="24"/>
  <c r="N271" i="24"/>
  <c r="O271" i="24"/>
  <c r="N272" i="24"/>
  <c r="O272" i="24"/>
  <c r="N273" i="24"/>
  <c r="O273" i="24"/>
  <c r="N275" i="24"/>
  <c r="O275" i="24"/>
  <c r="N277" i="24"/>
  <c r="O277" i="24"/>
  <c r="N279" i="24"/>
  <c r="O279" i="24"/>
  <c r="N281" i="24"/>
  <c r="O281" i="24"/>
  <c r="N283" i="24"/>
  <c r="O283" i="24"/>
  <c r="N285" i="24"/>
  <c r="O285" i="24"/>
  <c r="N287" i="24"/>
  <c r="O287" i="24"/>
  <c r="N289" i="24"/>
  <c r="O289" i="24"/>
  <c r="N291" i="24"/>
  <c r="O291" i="24"/>
  <c r="N292" i="24"/>
  <c r="O292" i="24"/>
  <c r="N295" i="24"/>
  <c r="O295" i="24"/>
  <c r="N297" i="24"/>
  <c r="O297" i="24"/>
  <c r="N299" i="24"/>
  <c r="O299" i="24"/>
  <c r="N301" i="24"/>
  <c r="O301" i="24"/>
  <c r="N302" i="24"/>
  <c r="O302" i="24"/>
  <c r="N304" i="24"/>
  <c r="O304" i="24"/>
  <c r="N305" i="24"/>
  <c r="O305" i="24"/>
  <c r="N306" i="24"/>
  <c r="O306" i="24"/>
  <c r="N308" i="24"/>
  <c r="O308" i="24"/>
  <c r="N310" i="24"/>
  <c r="O310" i="24"/>
  <c r="N312" i="24"/>
  <c r="O312" i="24"/>
  <c r="N314" i="24"/>
  <c r="O314" i="24"/>
  <c r="N316" i="24"/>
  <c r="O316" i="24"/>
  <c r="N318" i="24"/>
  <c r="O318" i="24"/>
  <c r="N320" i="24"/>
  <c r="O320" i="24"/>
  <c r="N322" i="24"/>
  <c r="O322" i="24"/>
  <c r="N324" i="24"/>
  <c r="O324" i="24"/>
  <c r="N325" i="24"/>
  <c r="O325" i="24"/>
  <c r="N328" i="24"/>
  <c r="O328" i="24"/>
  <c r="N331" i="24"/>
  <c r="O331" i="24"/>
  <c r="K7" i="24"/>
  <c r="Q7" i="24" s="1"/>
  <c r="L7" i="24"/>
  <c r="R7" i="24" s="1"/>
  <c r="K8" i="24"/>
  <c r="L8" i="24"/>
  <c r="K9" i="24"/>
  <c r="Q9" i="24" s="1"/>
  <c r="L9" i="24"/>
  <c r="K12" i="24"/>
  <c r="Q12" i="24" s="1"/>
  <c r="L12" i="24"/>
  <c r="K13" i="24"/>
  <c r="L13" i="24"/>
  <c r="K14" i="24"/>
  <c r="Q14" i="24" s="1"/>
  <c r="L14" i="24"/>
  <c r="R14" i="24" s="1"/>
  <c r="K16" i="24"/>
  <c r="L16" i="24"/>
  <c r="R16" i="24" s="1"/>
  <c r="K18" i="24"/>
  <c r="Q18" i="24" s="1"/>
  <c r="L18" i="24"/>
  <c r="R18" i="24" s="1"/>
  <c r="K19" i="24"/>
  <c r="Q19" i="24" s="1"/>
  <c r="L19" i="24"/>
  <c r="R19" i="24" s="1"/>
  <c r="K20" i="24"/>
  <c r="Q20" i="24" s="1"/>
  <c r="L20" i="24"/>
  <c r="R20" i="24" s="1"/>
  <c r="K21" i="24"/>
  <c r="L21" i="24"/>
  <c r="R21" i="24" s="1"/>
  <c r="K22" i="24"/>
  <c r="Q22" i="24" s="1"/>
  <c r="L22" i="24"/>
  <c r="R22" i="24" s="1"/>
  <c r="K24" i="24"/>
  <c r="Q24" i="24" s="1"/>
  <c r="L24" i="24"/>
  <c r="R24" i="24" s="1"/>
  <c r="K26" i="24"/>
  <c r="Q26" i="24" s="1"/>
  <c r="L26" i="24"/>
  <c r="R26" i="24" s="1"/>
  <c r="K27" i="24"/>
  <c r="L27" i="24"/>
  <c r="K28" i="24"/>
  <c r="Q28" i="24" s="1"/>
  <c r="L28" i="24"/>
  <c r="K31" i="24"/>
  <c r="L31" i="24"/>
  <c r="K33" i="24"/>
  <c r="Q33" i="24" s="1"/>
  <c r="L33" i="24"/>
  <c r="K34" i="24"/>
  <c r="Q34" i="24" s="1"/>
  <c r="L34" i="24"/>
  <c r="R34" i="24" s="1"/>
  <c r="K35" i="24"/>
  <c r="L35" i="24"/>
  <c r="R35" i="24" s="1"/>
  <c r="K36" i="24"/>
  <c r="Q36" i="24" s="1"/>
  <c r="L36" i="24"/>
  <c r="K37" i="24"/>
  <c r="Q37" i="24" s="1"/>
  <c r="L37" i="24"/>
  <c r="K38" i="24"/>
  <c r="Q38" i="24" s="1"/>
  <c r="L38" i="24"/>
  <c r="R38" i="24" s="1"/>
  <c r="K39" i="24"/>
  <c r="L39" i="24"/>
  <c r="R39" i="24" s="1"/>
  <c r="K41" i="24"/>
  <c r="Q41" i="24" s="1"/>
  <c r="L41" i="24"/>
  <c r="K42" i="24"/>
  <c r="Q42" i="24" s="1"/>
  <c r="L42" i="24"/>
  <c r="R42" i="24" s="1"/>
  <c r="K43" i="24"/>
  <c r="Q43" i="24" s="1"/>
  <c r="L43" i="24"/>
  <c r="K44" i="24"/>
  <c r="L44" i="24"/>
  <c r="R44" i="24" s="1"/>
  <c r="K45" i="24"/>
  <c r="Q45" i="24" s="1"/>
  <c r="L45" i="24"/>
  <c r="K47" i="24"/>
  <c r="Q47" i="24" s="1"/>
  <c r="L47" i="24"/>
  <c r="K48" i="24"/>
  <c r="Q48" i="24" s="1"/>
  <c r="L48" i="24"/>
  <c r="R48" i="24" s="1"/>
  <c r="K50" i="24"/>
  <c r="Q50" i="24" s="1"/>
  <c r="L50" i="24"/>
  <c r="R50" i="24" s="1"/>
  <c r="K51" i="24"/>
  <c r="Q51" i="24" s="1"/>
  <c r="L51" i="24"/>
  <c r="K55" i="24"/>
  <c r="L55" i="24"/>
  <c r="R55" i="24" s="1"/>
  <c r="K56" i="24"/>
  <c r="Q56" i="24" s="1"/>
  <c r="L56" i="24"/>
  <c r="R56" i="24" s="1"/>
  <c r="K58" i="24"/>
  <c r="Q58" i="24" s="1"/>
  <c r="L58" i="24"/>
  <c r="R58" i="24" s="1"/>
  <c r="K59" i="24"/>
  <c r="Q59" i="24" s="1"/>
  <c r="L59" i="24"/>
  <c r="K62" i="24"/>
  <c r="L62" i="24"/>
  <c r="R62" i="24" s="1"/>
  <c r="K63" i="24"/>
  <c r="L63" i="24"/>
  <c r="R63" i="24" s="1"/>
  <c r="K65" i="24"/>
  <c r="Q65" i="24" s="1"/>
  <c r="L65" i="24"/>
  <c r="R65" i="24" s="1"/>
  <c r="K66" i="24"/>
  <c r="Q66" i="24" s="1"/>
  <c r="L66" i="24"/>
  <c r="R66" i="24" s="1"/>
  <c r="K68" i="24"/>
  <c r="L68" i="24"/>
  <c r="R68" i="24" s="1"/>
  <c r="K69" i="24"/>
  <c r="L69" i="24"/>
  <c r="K71" i="24"/>
  <c r="Q71" i="24" s="1"/>
  <c r="L71" i="24"/>
  <c r="R71" i="24" s="1"/>
  <c r="K72" i="24"/>
  <c r="Q72" i="24" s="1"/>
  <c r="L72" i="24"/>
  <c r="R72" i="24" s="1"/>
  <c r="K75" i="24"/>
  <c r="Q75" i="24" s="1"/>
  <c r="L75" i="24"/>
  <c r="R75" i="24" s="1"/>
  <c r="K77" i="24"/>
  <c r="Q77" i="24" s="1"/>
  <c r="L77" i="24"/>
  <c r="R77" i="24" s="1"/>
  <c r="K80" i="24"/>
  <c r="Q80" i="24" s="1"/>
  <c r="L80" i="24"/>
  <c r="R80" i="24" s="1"/>
  <c r="K82" i="24"/>
  <c r="Q82" i="24" s="1"/>
  <c r="L82" i="24"/>
  <c r="R82" i="24" s="1"/>
  <c r="K84" i="24"/>
  <c r="L84" i="24"/>
  <c r="K86" i="24"/>
  <c r="L86" i="24"/>
  <c r="K88" i="24"/>
  <c r="L88" i="24"/>
  <c r="R88" i="24" s="1"/>
  <c r="K89" i="24"/>
  <c r="Q89" i="24" s="1"/>
  <c r="L89" i="24"/>
  <c r="K91" i="24"/>
  <c r="Q91" i="24" s="1"/>
  <c r="L91" i="24"/>
  <c r="K92" i="24"/>
  <c r="L92" i="24"/>
  <c r="K93" i="24"/>
  <c r="Q93" i="24" s="1"/>
  <c r="L93" i="24"/>
  <c r="K94" i="24"/>
  <c r="Q94" i="24" s="1"/>
  <c r="L94" i="24"/>
  <c r="R94" i="24" s="1"/>
  <c r="K95" i="24"/>
  <c r="Q95" i="24" s="1"/>
  <c r="L95" i="24"/>
  <c r="K97" i="24"/>
  <c r="Q97" i="24" s="1"/>
  <c r="L97" i="24"/>
  <c r="K98" i="24"/>
  <c r="Q98" i="24" s="1"/>
  <c r="L98" i="24"/>
  <c r="K99" i="24"/>
  <c r="Q99" i="24" s="1"/>
  <c r="L99" i="24"/>
  <c r="R99" i="24" s="1"/>
  <c r="K100" i="24"/>
  <c r="L100" i="24"/>
  <c r="R100" i="24" s="1"/>
  <c r="K103" i="24"/>
  <c r="L103" i="24"/>
  <c r="R103" i="24" s="1"/>
  <c r="K104" i="24"/>
  <c r="L104" i="24"/>
  <c r="K106" i="24"/>
  <c r="Q106" i="24" s="1"/>
  <c r="L106" i="24"/>
  <c r="K108" i="24"/>
  <c r="L108" i="24"/>
  <c r="R108" i="24" s="1"/>
  <c r="K109" i="24"/>
  <c r="L109" i="24"/>
  <c r="R109" i="24" s="1"/>
  <c r="K110" i="24"/>
  <c r="Q110" i="24" s="1"/>
  <c r="L110" i="24"/>
  <c r="K113" i="24"/>
  <c r="L113" i="24"/>
  <c r="R113" i="24" s="1"/>
  <c r="K114" i="24"/>
  <c r="Q114" i="24" s="1"/>
  <c r="L114" i="24"/>
  <c r="R114" i="24" s="1"/>
  <c r="K115" i="24"/>
  <c r="L115" i="24"/>
  <c r="R115" i="24" s="1"/>
  <c r="K117" i="24"/>
  <c r="Q117" i="24" s="1"/>
  <c r="L117" i="24"/>
  <c r="K119" i="24"/>
  <c r="Q119" i="24" s="1"/>
  <c r="L119" i="24"/>
  <c r="R119" i="24" s="1"/>
  <c r="K121" i="24"/>
  <c r="L121" i="24"/>
  <c r="K123" i="24"/>
  <c r="Q123" i="24" s="1"/>
  <c r="L123" i="24"/>
  <c r="K125" i="24"/>
  <c r="Q125" i="24" s="1"/>
  <c r="L125" i="24"/>
  <c r="R125" i="24" s="1"/>
  <c r="K126" i="24"/>
  <c r="L126" i="24"/>
  <c r="K129" i="24"/>
  <c r="Q129" i="24" s="1"/>
  <c r="L129" i="24"/>
  <c r="R129" i="24" s="1"/>
  <c r="K131" i="24"/>
  <c r="L131" i="24"/>
  <c r="R131" i="24" s="1"/>
  <c r="K132" i="24"/>
  <c r="Q132" i="24" s="1"/>
  <c r="L132" i="24"/>
  <c r="K133" i="24"/>
  <c r="L133" i="24"/>
  <c r="R133" i="24" s="1"/>
  <c r="K135" i="24"/>
  <c r="Q135" i="24" s="1"/>
  <c r="L135" i="24"/>
  <c r="R135" i="24" s="1"/>
  <c r="K136" i="24"/>
  <c r="L136" i="24"/>
  <c r="R136" i="24" s="1"/>
  <c r="K138" i="24"/>
  <c r="L138" i="24"/>
  <c r="R138" i="24" s="1"/>
  <c r="K139" i="24"/>
  <c r="Q139" i="24" s="1"/>
  <c r="L139" i="24"/>
  <c r="R139" i="24" s="1"/>
  <c r="K140" i="24"/>
  <c r="L140" i="24"/>
  <c r="K141" i="24"/>
  <c r="Q141" i="24" s="1"/>
  <c r="L141" i="24"/>
  <c r="R141" i="24" s="1"/>
  <c r="K143" i="24"/>
  <c r="Q143" i="24" s="1"/>
  <c r="L143" i="24"/>
  <c r="K144" i="24"/>
  <c r="L144" i="24"/>
  <c r="K147" i="24"/>
  <c r="Q147" i="24" s="1"/>
  <c r="L147" i="24"/>
  <c r="R147" i="24" s="1"/>
  <c r="K148" i="24"/>
  <c r="Q148" i="24" s="1"/>
  <c r="L148" i="24"/>
  <c r="K149" i="24"/>
  <c r="Q149" i="24" s="1"/>
  <c r="L149" i="24"/>
  <c r="K150" i="24"/>
  <c r="Q150" i="24" s="1"/>
  <c r="L150" i="24"/>
  <c r="K151" i="24"/>
  <c r="Q151" i="24" s="1"/>
  <c r="L151" i="24"/>
  <c r="R151" i="24" s="1"/>
  <c r="K153" i="24"/>
  <c r="Q153" i="24" s="1"/>
  <c r="L153" i="24"/>
  <c r="K154" i="24"/>
  <c r="Q154" i="24" s="1"/>
  <c r="L154" i="24"/>
  <c r="R154" i="24" s="1"/>
  <c r="K155" i="24"/>
  <c r="L155" i="24"/>
  <c r="K156" i="24"/>
  <c r="L156" i="24"/>
  <c r="K157" i="24"/>
  <c r="Q157" i="24" s="1"/>
  <c r="L157" i="24"/>
  <c r="K158" i="24"/>
  <c r="L158" i="24"/>
  <c r="R158" i="24" s="1"/>
  <c r="K159" i="24"/>
  <c r="L159" i="24"/>
  <c r="K160" i="24"/>
  <c r="L160" i="24"/>
  <c r="K161" i="24"/>
  <c r="Q161" i="24" s="1"/>
  <c r="L161" i="24"/>
  <c r="K162" i="24"/>
  <c r="Q162" i="24" s="1"/>
  <c r="L162" i="24"/>
  <c r="R162" i="24" s="1"/>
  <c r="K163" i="24"/>
  <c r="L163" i="24"/>
  <c r="K164" i="24"/>
  <c r="L164" i="24"/>
  <c r="K165" i="24"/>
  <c r="Q165" i="24" s="1"/>
  <c r="L165" i="24"/>
  <c r="K166" i="24"/>
  <c r="L166" i="24"/>
  <c r="R166" i="24" s="1"/>
  <c r="K168" i="24"/>
  <c r="L168" i="24"/>
  <c r="R168" i="24" s="1"/>
  <c r="K169" i="24"/>
  <c r="L169" i="24"/>
  <c r="K171" i="24"/>
  <c r="Q171" i="24" s="1"/>
  <c r="L171" i="24"/>
  <c r="R171" i="24" s="1"/>
  <c r="K172" i="24"/>
  <c r="L172" i="24"/>
  <c r="K173" i="24"/>
  <c r="Q173" i="24" s="1"/>
  <c r="L173" i="24"/>
  <c r="R173" i="24" s="1"/>
  <c r="K175" i="24"/>
  <c r="Q175" i="24" s="1"/>
  <c r="L175" i="24"/>
  <c r="K176" i="24"/>
  <c r="Q176" i="24" s="1"/>
  <c r="L176" i="24"/>
  <c r="K177" i="24"/>
  <c r="Q177" i="24" s="1"/>
  <c r="L177" i="24"/>
  <c r="K178" i="24"/>
  <c r="L178" i="24"/>
  <c r="R178" i="24" s="1"/>
  <c r="K179" i="24"/>
  <c r="Q179" i="24" s="1"/>
  <c r="L179" i="24"/>
  <c r="R179" i="24" s="1"/>
  <c r="K180" i="24"/>
  <c r="L180" i="24"/>
  <c r="K181" i="24"/>
  <c r="Q181" i="24" s="1"/>
  <c r="L181" i="24"/>
  <c r="R181" i="24" s="1"/>
  <c r="K182" i="24"/>
  <c r="Q182" i="24" s="1"/>
  <c r="L182" i="24"/>
  <c r="R182" i="24" s="1"/>
  <c r="K183" i="24"/>
  <c r="Q183" i="24" s="1"/>
  <c r="L183" i="24"/>
  <c r="K185" i="24"/>
  <c r="L185" i="24"/>
  <c r="R185" i="24" s="1"/>
  <c r="K186" i="24"/>
  <c r="L186" i="24"/>
  <c r="K187" i="24"/>
  <c r="Q187" i="24" s="1"/>
  <c r="L187" i="24"/>
  <c r="R187" i="24" s="1"/>
  <c r="K188" i="24"/>
  <c r="L188" i="24"/>
  <c r="R188" i="24" s="1"/>
  <c r="K189" i="24"/>
  <c r="L189" i="24"/>
  <c r="R189" i="24" s="1"/>
  <c r="K190" i="24"/>
  <c r="L190" i="24"/>
  <c r="K191" i="24"/>
  <c r="L191" i="24"/>
  <c r="R191" i="24" s="1"/>
  <c r="K192" i="24"/>
  <c r="L192" i="24"/>
  <c r="R192" i="24" s="1"/>
  <c r="K193" i="24"/>
  <c r="L193" i="24"/>
  <c r="R193" i="24" s="1"/>
  <c r="K194" i="24"/>
  <c r="L194" i="24"/>
  <c r="K195" i="24"/>
  <c r="Q195" i="24" s="1"/>
  <c r="L195" i="24"/>
  <c r="R195" i="24" s="1"/>
  <c r="K196" i="24"/>
  <c r="L196" i="24"/>
  <c r="R196" i="24" s="1"/>
  <c r="K197" i="24"/>
  <c r="L197" i="24"/>
  <c r="R197" i="24" s="1"/>
  <c r="K199" i="24"/>
  <c r="Q199" i="24" s="1"/>
  <c r="L199" i="24"/>
  <c r="R199" i="24" s="1"/>
  <c r="K202" i="24"/>
  <c r="L202" i="24"/>
  <c r="R202" i="24" s="1"/>
  <c r="K203" i="24"/>
  <c r="L203" i="24"/>
  <c r="K204" i="24"/>
  <c r="Q204" i="24" s="1"/>
  <c r="L204" i="24"/>
  <c r="K205" i="24"/>
  <c r="Q205" i="24" s="1"/>
  <c r="L205" i="24"/>
  <c r="R205" i="24" s="1"/>
  <c r="K206" i="24"/>
  <c r="L206" i="24"/>
  <c r="R206" i="24" s="1"/>
  <c r="K207" i="24"/>
  <c r="L207" i="24"/>
  <c r="K208" i="24"/>
  <c r="L208" i="24"/>
  <c r="K209" i="24"/>
  <c r="Q209" i="24" s="1"/>
  <c r="L209" i="24"/>
  <c r="R209" i="24" s="1"/>
  <c r="K210" i="24"/>
  <c r="L210" i="24"/>
  <c r="R210" i="24" s="1"/>
  <c r="K211" i="24"/>
  <c r="L211" i="24"/>
  <c r="K213" i="24"/>
  <c r="L213" i="24"/>
  <c r="R213" i="24" s="1"/>
  <c r="K216" i="24"/>
  <c r="Q216" i="24" s="1"/>
  <c r="L216" i="24"/>
  <c r="R216" i="24" s="1"/>
  <c r="K217" i="24"/>
  <c r="L217" i="24"/>
  <c r="K219" i="24"/>
  <c r="L219" i="24"/>
  <c r="K223" i="24"/>
  <c r="L223" i="24"/>
  <c r="R223" i="24" s="1"/>
  <c r="K224" i="24"/>
  <c r="Q224" i="24" s="1"/>
  <c r="L224" i="24"/>
  <c r="K226" i="24"/>
  <c r="L226" i="24"/>
  <c r="K227" i="24"/>
  <c r="Q227" i="24" s="1"/>
  <c r="L227" i="24"/>
  <c r="R227" i="24" s="1"/>
  <c r="K229" i="24"/>
  <c r="Q229" i="24" s="1"/>
  <c r="L229" i="24"/>
  <c r="K232" i="24"/>
  <c r="Q232" i="24" s="1"/>
  <c r="L232" i="24"/>
  <c r="R232" i="24" s="1"/>
  <c r="K233" i="24"/>
  <c r="Q233" i="24" s="1"/>
  <c r="L233" i="24"/>
  <c r="K235" i="24"/>
  <c r="Q235" i="24" s="1"/>
  <c r="L235" i="24"/>
  <c r="K236" i="24"/>
  <c r="Q236" i="24" s="1"/>
  <c r="L236" i="24"/>
  <c r="R236" i="24" s="1"/>
  <c r="K237" i="24"/>
  <c r="Q237" i="24" s="1"/>
  <c r="L237" i="24"/>
  <c r="K239" i="24"/>
  <c r="Q239" i="24" s="1"/>
  <c r="L239" i="24"/>
  <c r="K240" i="24"/>
  <c r="Q240" i="24" s="1"/>
  <c r="L240" i="24"/>
  <c r="R240" i="24" s="1"/>
  <c r="K242" i="24"/>
  <c r="L242" i="24"/>
  <c r="R242" i="24" s="1"/>
  <c r="K245" i="24"/>
  <c r="L245" i="24"/>
  <c r="K248" i="24"/>
  <c r="L248" i="24"/>
  <c r="K249" i="24"/>
  <c r="L249" i="24"/>
  <c r="K251" i="24"/>
  <c r="Q251" i="24" s="1"/>
  <c r="L251" i="24"/>
  <c r="K252" i="24"/>
  <c r="L252" i="24"/>
  <c r="K253" i="24"/>
  <c r="Q253" i="24" s="1"/>
  <c r="L253" i="24"/>
  <c r="K255" i="24"/>
  <c r="L255" i="24"/>
  <c r="R255" i="24" s="1"/>
  <c r="K256" i="24"/>
  <c r="L256" i="24"/>
  <c r="R256" i="24" s="1"/>
  <c r="K258" i="24"/>
  <c r="L258" i="24"/>
  <c r="R258" i="24" s="1"/>
  <c r="K260" i="24"/>
  <c r="Q260" i="24" s="1"/>
  <c r="L260" i="24"/>
  <c r="K262" i="24"/>
  <c r="Q262" i="24" s="1"/>
  <c r="L262" i="24"/>
  <c r="R262" i="24" s="1"/>
  <c r="K266" i="24"/>
  <c r="Q266" i="24" s="1"/>
  <c r="L266" i="24"/>
  <c r="R266" i="24" s="1"/>
  <c r="K268" i="24"/>
  <c r="L268" i="24"/>
  <c r="R268" i="24" s="1"/>
  <c r="K269" i="24"/>
  <c r="L269" i="24"/>
  <c r="K271" i="24"/>
  <c r="Q271" i="24" s="1"/>
  <c r="L271" i="24"/>
  <c r="K272" i="24"/>
  <c r="L272" i="24"/>
  <c r="R272" i="24" s="1"/>
  <c r="K273" i="24"/>
  <c r="Q273" i="24" s="1"/>
  <c r="L273" i="24"/>
  <c r="K275" i="24"/>
  <c r="L275" i="24"/>
  <c r="R275" i="24" s="1"/>
  <c r="K277" i="24"/>
  <c r="Q277" i="24" s="1"/>
  <c r="L277" i="24"/>
  <c r="K279" i="24"/>
  <c r="Q279" i="24" s="1"/>
  <c r="L279" i="24"/>
  <c r="R279" i="24" s="1"/>
  <c r="K281" i="24"/>
  <c r="L281" i="24"/>
  <c r="R281" i="24" s="1"/>
  <c r="K283" i="24"/>
  <c r="L283" i="24"/>
  <c r="R283" i="24" s="1"/>
  <c r="K285" i="24"/>
  <c r="Q285" i="24" s="1"/>
  <c r="L285" i="24"/>
  <c r="R285" i="24" s="1"/>
  <c r="K287" i="24"/>
  <c r="Q287" i="24" s="1"/>
  <c r="L287" i="24"/>
  <c r="R287" i="24" s="1"/>
  <c r="K289" i="24"/>
  <c r="Q289" i="24" s="1"/>
  <c r="L289" i="24"/>
  <c r="K291" i="24"/>
  <c r="Q291" i="24" s="1"/>
  <c r="L291" i="24"/>
  <c r="K292" i="24"/>
  <c r="L292" i="24"/>
  <c r="K295" i="24"/>
  <c r="Q295" i="24" s="1"/>
  <c r="L295" i="24"/>
  <c r="R295" i="24" s="1"/>
  <c r="K297" i="24"/>
  <c r="L297" i="24"/>
  <c r="R297" i="24" s="1"/>
  <c r="K299" i="24"/>
  <c r="Q299" i="24" s="1"/>
  <c r="L299" i="24"/>
  <c r="K301" i="24"/>
  <c r="L301" i="24"/>
  <c r="R301" i="24" s="1"/>
  <c r="K302" i="24"/>
  <c r="Q302" i="24" s="1"/>
  <c r="L302" i="24"/>
  <c r="K304" i="24"/>
  <c r="L304" i="24"/>
  <c r="K305" i="24"/>
  <c r="Q305" i="24" s="1"/>
  <c r="L305" i="24"/>
  <c r="R305" i="24" s="1"/>
  <c r="K306" i="24"/>
  <c r="L306" i="24"/>
  <c r="R306" i="24" s="1"/>
  <c r="K308" i="24"/>
  <c r="Q308" i="24" s="1"/>
  <c r="L308" i="24"/>
  <c r="R308" i="24" s="1"/>
  <c r="K310" i="24"/>
  <c r="Q310" i="24" s="1"/>
  <c r="L310" i="24"/>
  <c r="K312" i="24"/>
  <c r="Q312" i="24" s="1"/>
  <c r="L312" i="24"/>
  <c r="R312" i="24" s="1"/>
  <c r="K314" i="24"/>
  <c r="Q314" i="24" s="1"/>
  <c r="L314" i="24"/>
  <c r="K316" i="24"/>
  <c r="Q316" i="24" s="1"/>
  <c r="L316" i="24"/>
  <c r="R316" i="24" s="1"/>
  <c r="K318" i="24"/>
  <c r="Q318" i="24" s="1"/>
  <c r="L318" i="24"/>
  <c r="K320" i="24"/>
  <c r="L320" i="24"/>
  <c r="R320" i="24" s="1"/>
  <c r="K322" i="24"/>
  <c r="Q322" i="24" s="1"/>
  <c r="L322" i="24"/>
  <c r="R322" i="24" s="1"/>
  <c r="K324" i="24"/>
  <c r="Q324" i="24" s="1"/>
  <c r="L324" i="24"/>
  <c r="R324" i="24" s="1"/>
  <c r="K325" i="24"/>
  <c r="Q325" i="24" s="1"/>
  <c r="L325" i="24"/>
  <c r="K328" i="24"/>
  <c r="Q328" i="24" s="1"/>
  <c r="L328" i="24"/>
  <c r="R328" i="24" s="1"/>
  <c r="K331" i="24"/>
  <c r="L331" i="24"/>
  <c r="K332" i="31" l="1"/>
  <c r="M332" i="31" s="1"/>
  <c r="Q62" i="24"/>
  <c r="Q197" i="24"/>
  <c r="Q191" i="24"/>
  <c r="Q185" i="24"/>
  <c r="Q180" i="24"/>
  <c r="Q144" i="24"/>
  <c r="Q133" i="24"/>
  <c r="Q86" i="24"/>
  <c r="Q21" i="24"/>
  <c r="Q16" i="24"/>
  <c r="R318" i="24"/>
  <c r="R273" i="24"/>
  <c r="R245" i="24"/>
  <c r="Q301" i="24"/>
  <c r="Q297" i="24"/>
  <c r="Q281" i="24"/>
  <c r="Q255" i="24"/>
  <c r="Q252" i="24"/>
  <c r="Q193" i="24"/>
  <c r="Q189" i="24"/>
  <c r="Q178" i="24"/>
  <c r="Q136" i="24"/>
  <c r="Q92" i="24"/>
  <c r="Q69" i="24"/>
  <c r="Q27" i="24"/>
  <c r="R304" i="24"/>
  <c r="R289" i="24"/>
  <c r="R277" i="24"/>
  <c r="R271" i="24"/>
  <c r="R249" i="24"/>
  <c r="R165" i="24"/>
  <c r="R163" i="24"/>
  <c r="R161" i="24"/>
  <c r="R159" i="24"/>
  <c r="R157" i="24"/>
  <c r="R155" i="24"/>
  <c r="R153" i="24"/>
  <c r="R126" i="24"/>
  <c r="R92" i="24"/>
  <c r="R86" i="24"/>
  <c r="R69" i="24"/>
  <c r="R51" i="24"/>
  <c r="R43" i="24"/>
  <c r="R36" i="24"/>
  <c r="R31" i="24"/>
  <c r="R302" i="24"/>
  <c r="R299" i="24"/>
  <c r="R217" i="24"/>
  <c r="R194" i="24"/>
  <c r="R190" i="24"/>
  <c r="R186" i="24"/>
  <c r="R183" i="24"/>
  <c r="R177" i="24"/>
  <c r="R175" i="24"/>
  <c r="R172" i="24"/>
  <c r="R149" i="24"/>
  <c r="R143" i="24"/>
  <c r="R140" i="24"/>
  <c r="R110" i="24"/>
  <c r="R104" i="24"/>
  <c r="R98" i="24"/>
  <c r="R84" i="24"/>
  <c r="Q283" i="24"/>
  <c r="Q275" i="24"/>
  <c r="Q272" i="24"/>
  <c r="Q269" i="24"/>
  <c r="Q248" i="24"/>
  <c r="Q210" i="24"/>
  <c r="Q208" i="24"/>
  <c r="Q206" i="24"/>
  <c r="Q202" i="24"/>
  <c r="Q172" i="24"/>
  <c r="Q166" i="24"/>
  <c r="Q164" i="24"/>
  <c r="Q160" i="24"/>
  <c r="Q158" i="24"/>
  <c r="Q156" i="24"/>
  <c r="Q140" i="24"/>
  <c r="Q108" i="24"/>
  <c r="Q104" i="24"/>
  <c r="Q100" i="24"/>
  <c r="Q88" i="24"/>
  <c r="Q68" i="24"/>
  <c r="Q44" i="24"/>
  <c r="R331" i="24"/>
  <c r="Q331" i="24"/>
  <c r="Q320" i="24"/>
  <c r="R314" i="24"/>
  <c r="R310" i="24"/>
  <c r="Q306" i="24"/>
  <c r="Q304" i="24"/>
  <c r="R291" i="24"/>
  <c r="Q268" i="24"/>
  <c r="R269" i="24"/>
  <c r="R260" i="24"/>
  <c r="Q258" i="24"/>
  <c r="Q256" i="24"/>
  <c r="R252" i="24"/>
  <c r="R253" i="24"/>
  <c r="R251" i="24"/>
  <c r="Q249" i="24"/>
  <c r="Q245" i="24"/>
  <c r="R248" i="24"/>
  <c r="Q242" i="24"/>
  <c r="R239" i="24"/>
  <c r="R237" i="24"/>
  <c r="R235" i="24"/>
  <c r="R233" i="24"/>
  <c r="R229" i="24"/>
  <c r="R226" i="24"/>
  <c r="Q226" i="24"/>
  <c r="R224" i="24"/>
  <c r="Q223" i="24"/>
  <c r="Q219" i="24"/>
  <c r="Q217" i="24"/>
  <c r="Q213" i="24"/>
  <c r="R211" i="24"/>
  <c r="R207" i="24"/>
  <c r="R203" i="24"/>
  <c r="Q211" i="24"/>
  <c r="Q207" i="24"/>
  <c r="Q203" i="24"/>
  <c r="R208" i="24"/>
  <c r="R204" i="24"/>
  <c r="Q196" i="24"/>
  <c r="Q194" i="24"/>
  <c r="Q192" i="24"/>
  <c r="Q190" i="24"/>
  <c r="Q188" i="24"/>
  <c r="Q186" i="24"/>
  <c r="R176" i="24"/>
  <c r="R180" i="24"/>
  <c r="Q168" i="24"/>
  <c r="R169" i="24"/>
  <c r="Q169" i="24"/>
  <c r="Q163" i="24"/>
  <c r="Q159" i="24"/>
  <c r="Q155" i="24"/>
  <c r="R164" i="24"/>
  <c r="R160" i="24"/>
  <c r="R156" i="24"/>
  <c r="R150" i="24"/>
  <c r="R148" i="24"/>
  <c r="R144" i="24"/>
  <c r="Q138" i="24"/>
  <c r="Q131" i="24"/>
  <c r="R132" i="24"/>
  <c r="Q126" i="24"/>
  <c r="R123" i="24"/>
  <c r="R121" i="24"/>
  <c r="Q121" i="24"/>
  <c r="R117" i="24"/>
  <c r="Q115" i="24"/>
  <c r="Q113" i="24"/>
  <c r="Q109" i="24"/>
  <c r="R106" i="24"/>
  <c r="Q103" i="24"/>
  <c r="R97" i="24"/>
  <c r="R95" i="24"/>
  <c r="R93" i="24"/>
  <c r="R91" i="24"/>
  <c r="R89" i="24"/>
  <c r="Q84" i="24"/>
  <c r="Q63" i="24"/>
  <c r="R59" i="24"/>
  <c r="Q55" i="24"/>
  <c r="R47" i="24"/>
  <c r="R45" i="24"/>
  <c r="R41" i="24"/>
  <c r="R37" i="24"/>
  <c r="R33" i="24"/>
  <c r="Q39" i="24"/>
  <c r="Q35" i="24"/>
  <c r="Q31" i="24"/>
  <c r="R27" i="24"/>
  <c r="R28" i="24"/>
  <c r="R325" i="24"/>
  <c r="R292" i="24"/>
  <c r="Q292" i="24"/>
  <c r="R219" i="24"/>
  <c r="R13" i="24"/>
  <c r="Q13" i="24"/>
  <c r="R12" i="24"/>
  <c r="R9" i="24"/>
  <c r="R8" i="24"/>
  <c r="Q8" i="24"/>
  <c r="K261" i="25"/>
  <c r="U331" i="18" l="1"/>
  <c r="T331" i="18"/>
  <c r="U328" i="18"/>
  <c r="T328" i="18"/>
  <c r="U325" i="18"/>
  <c r="T325" i="18"/>
  <c r="U324" i="18"/>
  <c r="T324" i="18"/>
  <c r="U322" i="18"/>
  <c r="T322" i="18"/>
  <c r="U320" i="18"/>
  <c r="T320" i="18"/>
  <c r="U318" i="18"/>
  <c r="T318" i="18"/>
  <c r="U316" i="18"/>
  <c r="T316" i="18"/>
  <c r="U314" i="18"/>
  <c r="T314" i="18"/>
  <c r="U312" i="18"/>
  <c r="T312" i="18"/>
  <c r="U310" i="18"/>
  <c r="T310" i="18"/>
  <c r="U308" i="18"/>
  <c r="T308" i="18"/>
  <c r="U306" i="18"/>
  <c r="T306" i="18"/>
  <c r="U305" i="18"/>
  <c r="T305" i="18"/>
  <c r="U304" i="18"/>
  <c r="T304" i="18"/>
  <c r="U302" i="18"/>
  <c r="T302" i="18"/>
  <c r="U301" i="18"/>
  <c r="T301" i="18"/>
  <c r="U299" i="18"/>
  <c r="T299" i="18"/>
  <c r="U297" i="18"/>
  <c r="T297" i="18"/>
  <c r="U295" i="18"/>
  <c r="T295" i="18"/>
  <c r="U292" i="18"/>
  <c r="T292" i="18"/>
  <c r="U291" i="18"/>
  <c r="T291" i="18"/>
  <c r="U289" i="18"/>
  <c r="T289" i="18"/>
  <c r="U287" i="18"/>
  <c r="T287" i="18"/>
  <c r="U285" i="18"/>
  <c r="T285" i="18"/>
  <c r="U283" i="18"/>
  <c r="T283" i="18"/>
  <c r="U281" i="18"/>
  <c r="T281" i="18"/>
  <c r="U279" i="18"/>
  <c r="T279" i="18"/>
  <c r="U277" i="18"/>
  <c r="T277" i="18"/>
  <c r="U275" i="18"/>
  <c r="T275" i="18"/>
  <c r="U273" i="18"/>
  <c r="T273" i="18"/>
  <c r="U272" i="18"/>
  <c r="T272" i="18"/>
  <c r="U271" i="18"/>
  <c r="T271" i="18"/>
  <c r="U269" i="18"/>
  <c r="T269" i="18"/>
  <c r="U268" i="18"/>
  <c r="T268" i="18"/>
  <c r="U266" i="18"/>
  <c r="T266" i="18"/>
  <c r="U262" i="18"/>
  <c r="T262" i="18"/>
  <c r="U260" i="18"/>
  <c r="T260" i="18"/>
  <c r="U258" i="18"/>
  <c r="T258" i="18"/>
  <c r="U256" i="18"/>
  <c r="T256" i="18"/>
  <c r="U255" i="18"/>
  <c r="T255" i="18"/>
  <c r="U253" i="18"/>
  <c r="T253" i="18"/>
  <c r="U252" i="18"/>
  <c r="T252" i="18"/>
  <c r="U251" i="18"/>
  <c r="T251" i="18"/>
  <c r="U249" i="18"/>
  <c r="T249" i="18"/>
  <c r="U248" i="18"/>
  <c r="T248" i="18"/>
  <c r="U245" i="18"/>
  <c r="T245" i="18"/>
  <c r="U242" i="18"/>
  <c r="T242" i="18"/>
  <c r="U240" i="18"/>
  <c r="T240" i="18"/>
  <c r="U239" i="18"/>
  <c r="T239" i="18"/>
  <c r="U237" i="18"/>
  <c r="T237" i="18"/>
  <c r="U236" i="18"/>
  <c r="T236" i="18"/>
  <c r="U235" i="18"/>
  <c r="T235" i="18"/>
  <c r="U233" i="18"/>
  <c r="T233" i="18"/>
  <c r="U232" i="18"/>
  <c r="T232" i="18"/>
  <c r="U229" i="18"/>
  <c r="T229" i="18"/>
  <c r="U227" i="18"/>
  <c r="T227" i="18"/>
  <c r="U226" i="18"/>
  <c r="T226" i="18"/>
  <c r="U224" i="18"/>
  <c r="T224" i="18"/>
  <c r="U223" i="18"/>
  <c r="T223" i="18"/>
  <c r="U219" i="18"/>
  <c r="T219" i="18"/>
  <c r="U217" i="18"/>
  <c r="T217" i="18"/>
  <c r="U216" i="18"/>
  <c r="T216" i="18"/>
  <c r="U213" i="18"/>
  <c r="T213" i="18"/>
  <c r="U211" i="18"/>
  <c r="T211" i="18"/>
  <c r="U210" i="18"/>
  <c r="T210" i="18"/>
  <c r="U209" i="18"/>
  <c r="T209" i="18"/>
  <c r="U208" i="18"/>
  <c r="T208" i="18"/>
  <c r="U207" i="18"/>
  <c r="T207" i="18"/>
  <c r="U206" i="18"/>
  <c r="T206" i="18"/>
  <c r="U205" i="18"/>
  <c r="T205" i="18"/>
  <c r="U204" i="18"/>
  <c r="T204" i="18"/>
  <c r="U203" i="18"/>
  <c r="T203" i="18"/>
  <c r="U202" i="18"/>
  <c r="T202" i="18"/>
  <c r="U199" i="18"/>
  <c r="T199" i="18"/>
  <c r="U197" i="18"/>
  <c r="T197" i="18"/>
  <c r="U196" i="18"/>
  <c r="T196" i="18"/>
  <c r="U195" i="18"/>
  <c r="T195" i="18"/>
  <c r="U194" i="18"/>
  <c r="T194" i="18"/>
  <c r="U193" i="18"/>
  <c r="T193" i="18"/>
  <c r="U192" i="18"/>
  <c r="T192" i="18"/>
  <c r="U191" i="18"/>
  <c r="T191" i="18"/>
  <c r="U190" i="18"/>
  <c r="T190" i="18"/>
  <c r="U189" i="18"/>
  <c r="T189" i="18"/>
  <c r="U188" i="18"/>
  <c r="T188" i="18"/>
  <c r="U187" i="18"/>
  <c r="T187" i="18"/>
  <c r="U186" i="18"/>
  <c r="T186" i="18"/>
  <c r="U185" i="18"/>
  <c r="T185" i="18"/>
  <c r="U183" i="18"/>
  <c r="T183" i="18"/>
  <c r="U182" i="18"/>
  <c r="T182" i="18"/>
  <c r="U181" i="18"/>
  <c r="T181" i="18"/>
  <c r="U180" i="18"/>
  <c r="T180" i="18"/>
  <c r="U179" i="18"/>
  <c r="T179" i="18"/>
  <c r="U178" i="18"/>
  <c r="T178" i="18"/>
  <c r="U177" i="18"/>
  <c r="T177" i="18"/>
  <c r="U176" i="18"/>
  <c r="T176" i="18"/>
  <c r="U175" i="18"/>
  <c r="T175" i="18"/>
  <c r="U173" i="18"/>
  <c r="T173" i="18"/>
  <c r="U172" i="18"/>
  <c r="T172" i="18"/>
  <c r="U171" i="18"/>
  <c r="T171" i="18"/>
  <c r="U169" i="18"/>
  <c r="T169" i="18"/>
  <c r="U168" i="18"/>
  <c r="T168" i="18"/>
  <c r="U166" i="18"/>
  <c r="T166" i="18"/>
  <c r="U165" i="18"/>
  <c r="T165" i="18"/>
  <c r="U164" i="18"/>
  <c r="T164" i="18"/>
  <c r="U163" i="18"/>
  <c r="T163" i="18"/>
  <c r="U162" i="18"/>
  <c r="T162" i="18"/>
  <c r="U161" i="18"/>
  <c r="T161" i="18"/>
  <c r="U160" i="18"/>
  <c r="T160" i="18"/>
  <c r="U159" i="18"/>
  <c r="T159" i="18"/>
  <c r="U158" i="18"/>
  <c r="T158" i="18"/>
  <c r="U157" i="18"/>
  <c r="T157" i="18"/>
  <c r="U156" i="18"/>
  <c r="T156" i="18"/>
  <c r="U155" i="18"/>
  <c r="T155" i="18"/>
  <c r="U154" i="18"/>
  <c r="T154" i="18"/>
  <c r="U153" i="18"/>
  <c r="T153" i="18"/>
  <c r="U151" i="18"/>
  <c r="T151" i="18"/>
  <c r="U150" i="18"/>
  <c r="T150" i="18"/>
  <c r="U149" i="18"/>
  <c r="T149" i="18"/>
  <c r="U148" i="18"/>
  <c r="T148" i="18"/>
  <c r="U147" i="18"/>
  <c r="T147" i="18"/>
  <c r="U144" i="18"/>
  <c r="T144" i="18"/>
  <c r="U143" i="18"/>
  <c r="T143" i="18"/>
  <c r="U141" i="18"/>
  <c r="T141" i="18"/>
  <c r="U140" i="18"/>
  <c r="T140" i="18"/>
  <c r="U139" i="18"/>
  <c r="T139" i="18"/>
  <c r="U138" i="18"/>
  <c r="T138" i="18"/>
  <c r="U136" i="18"/>
  <c r="T136" i="18"/>
  <c r="U135" i="18"/>
  <c r="T135" i="18"/>
  <c r="U133" i="18"/>
  <c r="T133" i="18"/>
  <c r="U132" i="18"/>
  <c r="T132" i="18"/>
  <c r="U131" i="18"/>
  <c r="T131" i="18"/>
  <c r="U129" i="18"/>
  <c r="T129" i="18"/>
  <c r="U126" i="18"/>
  <c r="T126" i="18"/>
  <c r="U125" i="18"/>
  <c r="T125" i="18"/>
  <c r="U123" i="18"/>
  <c r="T123" i="18"/>
  <c r="U121" i="18"/>
  <c r="T121" i="18"/>
  <c r="U119" i="18"/>
  <c r="T119" i="18"/>
  <c r="U117" i="18"/>
  <c r="T117" i="18"/>
  <c r="U115" i="18"/>
  <c r="T115" i="18"/>
  <c r="U114" i="18"/>
  <c r="T114" i="18"/>
  <c r="U113" i="18"/>
  <c r="T113" i="18"/>
  <c r="U110" i="18"/>
  <c r="T110" i="18"/>
  <c r="U109" i="18"/>
  <c r="T109" i="18"/>
  <c r="U108" i="18"/>
  <c r="T108" i="18"/>
  <c r="U106" i="18"/>
  <c r="T106" i="18"/>
  <c r="U104" i="18"/>
  <c r="T104" i="18"/>
  <c r="U103" i="18"/>
  <c r="T103" i="18"/>
  <c r="U100" i="18"/>
  <c r="T100" i="18"/>
  <c r="U99" i="18"/>
  <c r="T99" i="18"/>
  <c r="U98" i="18"/>
  <c r="T98" i="18"/>
  <c r="U97" i="18"/>
  <c r="T97" i="18"/>
  <c r="U95" i="18"/>
  <c r="T95" i="18"/>
  <c r="U94" i="18"/>
  <c r="T94" i="18"/>
  <c r="U93" i="18"/>
  <c r="T93" i="18"/>
  <c r="U92" i="18"/>
  <c r="T92" i="18"/>
  <c r="U91" i="18"/>
  <c r="T91" i="18"/>
  <c r="U89" i="18"/>
  <c r="T89" i="18"/>
  <c r="U88" i="18"/>
  <c r="T88" i="18"/>
  <c r="U86" i="18"/>
  <c r="T86" i="18"/>
  <c r="U84" i="18"/>
  <c r="T84" i="18"/>
  <c r="U82" i="18"/>
  <c r="T82" i="18"/>
  <c r="U80" i="18"/>
  <c r="T80" i="18"/>
  <c r="U77" i="18"/>
  <c r="T77" i="18"/>
  <c r="U75" i="18"/>
  <c r="T75" i="18"/>
  <c r="U72" i="18"/>
  <c r="T72" i="18"/>
  <c r="U71" i="18"/>
  <c r="T71" i="18"/>
  <c r="U69" i="18"/>
  <c r="T69" i="18"/>
  <c r="U68" i="18"/>
  <c r="T68" i="18"/>
  <c r="U66" i="18"/>
  <c r="T66" i="18"/>
  <c r="U65" i="18"/>
  <c r="T65" i="18"/>
  <c r="U63" i="18"/>
  <c r="T63" i="18"/>
  <c r="U62" i="18"/>
  <c r="T62" i="18"/>
  <c r="U59" i="18"/>
  <c r="T59" i="18"/>
  <c r="U58" i="18"/>
  <c r="T58" i="18"/>
  <c r="U56" i="18"/>
  <c r="T56" i="18"/>
  <c r="U55" i="18"/>
  <c r="T55" i="18"/>
  <c r="U51" i="18"/>
  <c r="T51" i="18"/>
  <c r="U50" i="18"/>
  <c r="T50" i="18"/>
  <c r="U48" i="18"/>
  <c r="T48" i="18"/>
  <c r="U47" i="18"/>
  <c r="T47" i="18"/>
  <c r="U45" i="18"/>
  <c r="T45" i="18"/>
  <c r="U44" i="18"/>
  <c r="T44" i="18"/>
  <c r="U43" i="18"/>
  <c r="T43" i="18"/>
  <c r="U42" i="18"/>
  <c r="T42" i="18"/>
  <c r="U41" i="18"/>
  <c r="T41" i="18"/>
  <c r="U39" i="18"/>
  <c r="T39" i="18"/>
  <c r="U38" i="18"/>
  <c r="T38" i="18"/>
  <c r="U37" i="18"/>
  <c r="T37" i="18"/>
  <c r="U36" i="18"/>
  <c r="T36" i="18"/>
  <c r="U35" i="18"/>
  <c r="T35" i="18"/>
  <c r="U34" i="18"/>
  <c r="T34" i="18"/>
  <c r="U33" i="18"/>
  <c r="T33" i="18"/>
  <c r="U31" i="18"/>
  <c r="T31" i="18"/>
  <c r="U28" i="18"/>
  <c r="T28" i="18"/>
  <c r="U27" i="18"/>
  <c r="T27" i="18"/>
  <c r="U26" i="18"/>
  <c r="T26" i="18"/>
  <c r="U24" i="18"/>
  <c r="T24" i="18"/>
  <c r="U22" i="18"/>
  <c r="T22" i="18"/>
  <c r="U21" i="18"/>
  <c r="T21" i="18"/>
  <c r="U20" i="18"/>
  <c r="T20" i="18"/>
  <c r="U19" i="18"/>
  <c r="T19" i="18"/>
  <c r="U18" i="18"/>
  <c r="T18" i="18"/>
  <c r="U16" i="18"/>
  <c r="T16" i="18"/>
  <c r="U14" i="18"/>
  <c r="T14" i="18"/>
  <c r="U13" i="18"/>
  <c r="T13" i="18"/>
  <c r="U12" i="18"/>
  <c r="T12" i="18"/>
  <c r="U9" i="18"/>
  <c r="T9" i="18"/>
  <c r="U8" i="18"/>
  <c r="T8" i="18"/>
  <c r="U7" i="18"/>
  <c r="T7" i="18"/>
  <c r="R331" i="18"/>
  <c r="Q331" i="18"/>
  <c r="R328" i="18"/>
  <c r="Q328" i="18"/>
  <c r="R325" i="18"/>
  <c r="Q325" i="18"/>
  <c r="R324" i="18"/>
  <c r="Q324" i="18"/>
  <c r="R322" i="18"/>
  <c r="Q322" i="18"/>
  <c r="R320" i="18"/>
  <c r="Q320" i="18"/>
  <c r="R318" i="18"/>
  <c r="Q318" i="18"/>
  <c r="R316" i="18"/>
  <c r="Q316" i="18"/>
  <c r="R314" i="18"/>
  <c r="Q314" i="18"/>
  <c r="R312" i="18"/>
  <c r="Q312" i="18"/>
  <c r="R310" i="18"/>
  <c r="Q310" i="18"/>
  <c r="R308" i="18"/>
  <c r="Q308" i="18"/>
  <c r="R306" i="18"/>
  <c r="Q306" i="18"/>
  <c r="R305" i="18"/>
  <c r="Q305" i="18"/>
  <c r="R304" i="18"/>
  <c r="Q304" i="18"/>
  <c r="R302" i="18"/>
  <c r="Q302" i="18"/>
  <c r="R301" i="18"/>
  <c r="Q301" i="18"/>
  <c r="R299" i="18"/>
  <c r="Q299" i="18"/>
  <c r="R297" i="18"/>
  <c r="Q297" i="18"/>
  <c r="R295" i="18"/>
  <c r="Q295" i="18"/>
  <c r="R292" i="18"/>
  <c r="Q292" i="18"/>
  <c r="R291" i="18"/>
  <c r="Q291" i="18"/>
  <c r="R289" i="18"/>
  <c r="Q289" i="18"/>
  <c r="R287" i="18"/>
  <c r="Q287" i="18"/>
  <c r="R285" i="18"/>
  <c r="Q285" i="18"/>
  <c r="R283" i="18"/>
  <c r="Q283" i="18"/>
  <c r="R281" i="18"/>
  <c r="Q281" i="18"/>
  <c r="R279" i="18"/>
  <c r="Q279" i="18"/>
  <c r="R277" i="18"/>
  <c r="Q277" i="18"/>
  <c r="R275" i="18"/>
  <c r="Q275" i="18"/>
  <c r="R273" i="18"/>
  <c r="Q273" i="18"/>
  <c r="R272" i="18"/>
  <c r="Q272" i="18"/>
  <c r="R271" i="18"/>
  <c r="Q271" i="18"/>
  <c r="R269" i="18"/>
  <c r="Q269" i="18"/>
  <c r="R268" i="18"/>
  <c r="Q268" i="18"/>
  <c r="R266" i="18"/>
  <c r="Q266" i="18"/>
  <c r="R262" i="18"/>
  <c r="Q262" i="18"/>
  <c r="R260" i="18"/>
  <c r="Q260" i="18"/>
  <c r="R258" i="18"/>
  <c r="Q258" i="18"/>
  <c r="R256" i="18"/>
  <c r="Q256" i="18"/>
  <c r="R255" i="18"/>
  <c r="Q255" i="18"/>
  <c r="R253" i="18"/>
  <c r="Q253" i="18"/>
  <c r="R252" i="18"/>
  <c r="Q252" i="18"/>
  <c r="R251" i="18"/>
  <c r="Q251" i="18"/>
  <c r="R249" i="18"/>
  <c r="Q249" i="18"/>
  <c r="R248" i="18"/>
  <c r="Q248" i="18"/>
  <c r="R245" i="18"/>
  <c r="Q245" i="18"/>
  <c r="R242" i="18"/>
  <c r="Q242" i="18"/>
  <c r="R240" i="18"/>
  <c r="Q240" i="18"/>
  <c r="R239" i="18"/>
  <c r="Q239" i="18"/>
  <c r="R237" i="18"/>
  <c r="Q237" i="18"/>
  <c r="R236" i="18"/>
  <c r="Q236" i="18"/>
  <c r="R235" i="18"/>
  <c r="Q235" i="18"/>
  <c r="R233" i="18"/>
  <c r="Q233" i="18"/>
  <c r="R232" i="18"/>
  <c r="Q232" i="18"/>
  <c r="R229" i="18"/>
  <c r="Q229" i="18"/>
  <c r="R227" i="18"/>
  <c r="Q227" i="18"/>
  <c r="R226" i="18"/>
  <c r="Q226" i="18"/>
  <c r="R224" i="18"/>
  <c r="Q224" i="18"/>
  <c r="R223" i="18"/>
  <c r="Q223" i="18"/>
  <c r="R219" i="18"/>
  <c r="Q219" i="18"/>
  <c r="R217" i="18"/>
  <c r="Q217" i="18"/>
  <c r="R216" i="18"/>
  <c r="Q216" i="18"/>
  <c r="R213" i="18"/>
  <c r="Q213" i="18"/>
  <c r="R211" i="18"/>
  <c r="Q211" i="18"/>
  <c r="R210" i="18"/>
  <c r="Q210" i="18"/>
  <c r="R209" i="18"/>
  <c r="Q209" i="18"/>
  <c r="R208" i="18"/>
  <c r="Q208" i="18"/>
  <c r="R207" i="18"/>
  <c r="Q207" i="18"/>
  <c r="R206" i="18"/>
  <c r="Q206" i="18"/>
  <c r="R205" i="18"/>
  <c r="Q205" i="18"/>
  <c r="R204" i="18"/>
  <c r="Q204" i="18"/>
  <c r="R203" i="18"/>
  <c r="Q203" i="18"/>
  <c r="R202" i="18"/>
  <c r="Q202" i="18"/>
  <c r="R199" i="18"/>
  <c r="Q199" i="18"/>
  <c r="R197" i="18"/>
  <c r="Q197" i="18"/>
  <c r="R196" i="18"/>
  <c r="Q196" i="18"/>
  <c r="R195" i="18"/>
  <c r="Q195" i="18"/>
  <c r="R194" i="18"/>
  <c r="Q194" i="18"/>
  <c r="R193" i="18"/>
  <c r="Q193" i="18"/>
  <c r="R192" i="18"/>
  <c r="Q192" i="18"/>
  <c r="R191" i="18"/>
  <c r="Q191" i="18"/>
  <c r="R190" i="18"/>
  <c r="Q190" i="18"/>
  <c r="R189" i="18"/>
  <c r="Q189" i="18"/>
  <c r="R188" i="18"/>
  <c r="Q188" i="18"/>
  <c r="R187" i="18"/>
  <c r="Q187" i="18"/>
  <c r="R186" i="18"/>
  <c r="Q186" i="18"/>
  <c r="R185" i="18"/>
  <c r="Q185" i="18"/>
  <c r="R183" i="18"/>
  <c r="Q183" i="18"/>
  <c r="R182" i="18"/>
  <c r="Q182" i="18"/>
  <c r="R181" i="18"/>
  <c r="Q181" i="18"/>
  <c r="R180" i="18"/>
  <c r="Q180" i="18"/>
  <c r="R179" i="18"/>
  <c r="Q179" i="18"/>
  <c r="R178" i="18"/>
  <c r="Q178" i="18"/>
  <c r="R177" i="18"/>
  <c r="Q177" i="18"/>
  <c r="R176" i="18"/>
  <c r="Q176" i="18"/>
  <c r="R175" i="18"/>
  <c r="Q175" i="18"/>
  <c r="R173" i="18"/>
  <c r="Q173" i="18"/>
  <c r="R172" i="18"/>
  <c r="Q172" i="18"/>
  <c r="R171" i="18"/>
  <c r="Q171" i="18"/>
  <c r="R169" i="18"/>
  <c r="Q169" i="18"/>
  <c r="R168" i="18"/>
  <c r="Q168" i="18"/>
  <c r="R166" i="18"/>
  <c r="Q166" i="18"/>
  <c r="R165" i="18"/>
  <c r="Q165" i="18"/>
  <c r="R164" i="18"/>
  <c r="Q164" i="18"/>
  <c r="R163" i="18"/>
  <c r="Q163" i="18"/>
  <c r="R162" i="18"/>
  <c r="Q162" i="18"/>
  <c r="R161" i="18"/>
  <c r="Q161" i="18"/>
  <c r="R160" i="18"/>
  <c r="Q160" i="18"/>
  <c r="R159" i="18"/>
  <c r="Q159" i="18"/>
  <c r="R158" i="18"/>
  <c r="Q158" i="18"/>
  <c r="R157" i="18"/>
  <c r="Q157" i="18"/>
  <c r="R156" i="18"/>
  <c r="Q156" i="18"/>
  <c r="R155" i="18"/>
  <c r="Q155" i="18"/>
  <c r="R154" i="18"/>
  <c r="Q154" i="18"/>
  <c r="R153" i="18"/>
  <c r="Q153" i="18"/>
  <c r="R151" i="18"/>
  <c r="Q151" i="18"/>
  <c r="R150" i="18"/>
  <c r="Q150" i="18"/>
  <c r="R149" i="18"/>
  <c r="Q149" i="18"/>
  <c r="R148" i="18"/>
  <c r="Q148" i="18"/>
  <c r="R147" i="18"/>
  <c r="Q147" i="18"/>
  <c r="R144" i="18"/>
  <c r="Q144" i="18"/>
  <c r="R143" i="18"/>
  <c r="Q143" i="18"/>
  <c r="R141" i="18"/>
  <c r="Q141" i="18"/>
  <c r="R140" i="18"/>
  <c r="Q140" i="18"/>
  <c r="R139" i="18"/>
  <c r="Q139" i="18"/>
  <c r="R138" i="18"/>
  <c r="Q138" i="18"/>
  <c r="R136" i="18"/>
  <c r="Q136" i="18"/>
  <c r="R135" i="18"/>
  <c r="Q135" i="18"/>
  <c r="R133" i="18"/>
  <c r="Q133" i="18"/>
  <c r="R132" i="18"/>
  <c r="Q132" i="18"/>
  <c r="R131" i="18"/>
  <c r="Q131" i="18"/>
  <c r="R129" i="18"/>
  <c r="Q129" i="18"/>
  <c r="R126" i="18"/>
  <c r="Q126" i="18"/>
  <c r="R125" i="18"/>
  <c r="Q125" i="18"/>
  <c r="R123" i="18"/>
  <c r="Q123" i="18"/>
  <c r="R121" i="18"/>
  <c r="Q121" i="18"/>
  <c r="R119" i="18"/>
  <c r="Q119" i="18"/>
  <c r="R117" i="18"/>
  <c r="Q117" i="18"/>
  <c r="R115" i="18"/>
  <c r="Q115" i="18"/>
  <c r="R114" i="18"/>
  <c r="Q114" i="18"/>
  <c r="R113" i="18"/>
  <c r="Q113" i="18"/>
  <c r="R110" i="18"/>
  <c r="Q110" i="18"/>
  <c r="R109" i="18"/>
  <c r="Q109" i="18"/>
  <c r="R108" i="18"/>
  <c r="Q108" i="18"/>
  <c r="R106" i="18"/>
  <c r="Q106" i="18"/>
  <c r="R104" i="18"/>
  <c r="Q104" i="18"/>
  <c r="R103" i="18"/>
  <c r="Q103" i="18"/>
  <c r="R100" i="18"/>
  <c r="Q100" i="18"/>
  <c r="R99" i="18"/>
  <c r="Q99" i="18"/>
  <c r="R98" i="18"/>
  <c r="Q98" i="18"/>
  <c r="R97" i="18"/>
  <c r="Q97" i="18"/>
  <c r="R95" i="18"/>
  <c r="Q95" i="18"/>
  <c r="R94" i="18"/>
  <c r="Q94" i="18"/>
  <c r="R93" i="18"/>
  <c r="Q93" i="18"/>
  <c r="R92" i="18"/>
  <c r="Q92" i="18"/>
  <c r="R91" i="18"/>
  <c r="Q91" i="18"/>
  <c r="R89" i="18"/>
  <c r="Q89" i="18"/>
  <c r="R88" i="18"/>
  <c r="Q88" i="18"/>
  <c r="R86" i="18"/>
  <c r="Q86" i="18"/>
  <c r="R84" i="18"/>
  <c r="Q84" i="18"/>
  <c r="R82" i="18"/>
  <c r="Q82" i="18"/>
  <c r="R80" i="18"/>
  <c r="Q80" i="18"/>
  <c r="R77" i="18"/>
  <c r="Q77" i="18"/>
  <c r="R75" i="18"/>
  <c r="Q75" i="18"/>
  <c r="R72" i="18"/>
  <c r="Q72" i="18"/>
  <c r="R71" i="18"/>
  <c r="Q71" i="18"/>
  <c r="R69" i="18"/>
  <c r="Q69" i="18"/>
  <c r="R68" i="18"/>
  <c r="Q68" i="18"/>
  <c r="R66" i="18"/>
  <c r="Q66" i="18"/>
  <c r="R65" i="18"/>
  <c r="Q65" i="18"/>
  <c r="R63" i="18"/>
  <c r="Q63" i="18"/>
  <c r="R62" i="18"/>
  <c r="Q62" i="18"/>
  <c r="R59" i="18"/>
  <c r="Q59" i="18"/>
  <c r="R58" i="18"/>
  <c r="Q58" i="18"/>
  <c r="R56" i="18"/>
  <c r="Q56" i="18"/>
  <c r="R55" i="18"/>
  <c r="Q55" i="18"/>
  <c r="R51" i="18"/>
  <c r="Q51" i="18"/>
  <c r="R50" i="18"/>
  <c r="Q50" i="18"/>
  <c r="R48" i="18"/>
  <c r="Q48" i="18"/>
  <c r="R47" i="18"/>
  <c r="Q47" i="18"/>
  <c r="R45" i="18"/>
  <c r="Q45" i="18"/>
  <c r="R44" i="18"/>
  <c r="Q44" i="18"/>
  <c r="R43" i="18"/>
  <c r="Q43" i="18"/>
  <c r="R42" i="18"/>
  <c r="Q42" i="18"/>
  <c r="R41" i="18"/>
  <c r="Q41" i="18"/>
  <c r="R39" i="18"/>
  <c r="Q39" i="18"/>
  <c r="R38" i="18"/>
  <c r="Q38" i="18"/>
  <c r="R37" i="18"/>
  <c r="Q37" i="18"/>
  <c r="R36" i="18"/>
  <c r="Q36" i="18"/>
  <c r="R35" i="18"/>
  <c r="Q35" i="18"/>
  <c r="R34" i="18"/>
  <c r="Q34" i="18"/>
  <c r="R33" i="18"/>
  <c r="Q33" i="18"/>
  <c r="R31" i="18"/>
  <c r="Q31" i="18"/>
  <c r="R28" i="18"/>
  <c r="Q28" i="18"/>
  <c r="R27" i="18"/>
  <c r="Q27" i="18"/>
  <c r="R26" i="18"/>
  <c r="Q26" i="18"/>
  <c r="R24" i="18"/>
  <c r="Q24" i="18"/>
  <c r="R22" i="18"/>
  <c r="Q22" i="18"/>
  <c r="R21" i="18"/>
  <c r="Q21" i="18"/>
  <c r="R20" i="18"/>
  <c r="Q20" i="18"/>
  <c r="R19" i="18"/>
  <c r="Q19" i="18"/>
  <c r="R18" i="18"/>
  <c r="Q18" i="18"/>
  <c r="R16" i="18"/>
  <c r="Q16" i="18"/>
  <c r="R14" i="18"/>
  <c r="Q14" i="18"/>
  <c r="R13" i="18"/>
  <c r="Q13" i="18"/>
  <c r="R12" i="18"/>
  <c r="Q12" i="18"/>
  <c r="R9" i="18"/>
  <c r="Q9" i="18"/>
  <c r="R8" i="18"/>
  <c r="Q8" i="18"/>
  <c r="R7" i="18"/>
  <c r="Q7" i="18"/>
  <c r="O331" i="18"/>
  <c r="N331" i="18"/>
  <c r="O328" i="18"/>
  <c r="N328" i="18"/>
  <c r="O325" i="18"/>
  <c r="N325" i="18"/>
  <c r="O324" i="18"/>
  <c r="N324" i="18"/>
  <c r="O322" i="18"/>
  <c r="N322" i="18"/>
  <c r="O320" i="18"/>
  <c r="N320" i="18"/>
  <c r="O318" i="18"/>
  <c r="N318" i="18"/>
  <c r="O316" i="18"/>
  <c r="N316" i="18"/>
  <c r="O314" i="18"/>
  <c r="N314" i="18"/>
  <c r="O312" i="18"/>
  <c r="N312" i="18"/>
  <c r="O311" i="18"/>
  <c r="N311" i="18"/>
  <c r="O310" i="18"/>
  <c r="N310" i="18"/>
  <c r="O308" i="18"/>
  <c r="N308" i="18"/>
  <c r="O306" i="18"/>
  <c r="N306" i="18"/>
  <c r="O305" i="18"/>
  <c r="N305" i="18"/>
  <c r="O304" i="18"/>
  <c r="N304" i="18"/>
  <c r="O302" i="18"/>
  <c r="N302" i="18"/>
  <c r="O301" i="18"/>
  <c r="N301" i="18"/>
  <c r="O299" i="18"/>
  <c r="N299" i="18"/>
  <c r="O297" i="18"/>
  <c r="N297" i="18"/>
  <c r="O295" i="18"/>
  <c r="N295" i="18"/>
  <c r="O292" i="18"/>
  <c r="N292" i="18"/>
  <c r="O291" i="18"/>
  <c r="N291" i="18"/>
  <c r="O289" i="18"/>
  <c r="N289" i="18"/>
  <c r="O287" i="18"/>
  <c r="N287" i="18"/>
  <c r="O285" i="18"/>
  <c r="N285" i="18"/>
  <c r="O283" i="18"/>
  <c r="N283" i="18"/>
  <c r="O281" i="18"/>
  <c r="N281" i="18"/>
  <c r="O279" i="18"/>
  <c r="N279" i="18"/>
  <c r="O277" i="18"/>
  <c r="N277" i="18"/>
  <c r="O275" i="18"/>
  <c r="N275" i="18"/>
  <c r="O273" i="18"/>
  <c r="N273" i="18"/>
  <c r="O272" i="18"/>
  <c r="N272" i="18"/>
  <c r="O271" i="18"/>
  <c r="N271" i="18"/>
  <c r="O269" i="18"/>
  <c r="N269" i="18"/>
  <c r="O268" i="18"/>
  <c r="N268" i="18"/>
  <c r="O266" i="18"/>
  <c r="N266" i="18"/>
  <c r="O262" i="18"/>
  <c r="N262" i="18"/>
  <c r="O260" i="18"/>
  <c r="N260" i="18"/>
  <c r="O258" i="18"/>
  <c r="N258" i="18"/>
  <c r="O256" i="18"/>
  <c r="N256" i="18"/>
  <c r="O255" i="18"/>
  <c r="N255" i="18"/>
  <c r="O253" i="18"/>
  <c r="N253" i="18"/>
  <c r="O252" i="18"/>
  <c r="N252" i="18"/>
  <c r="O251" i="18"/>
  <c r="N251" i="18"/>
  <c r="O249" i="18"/>
  <c r="N249" i="18"/>
  <c r="O248" i="18"/>
  <c r="N248" i="18"/>
  <c r="O245" i="18"/>
  <c r="N245" i="18"/>
  <c r="O242" i="18"/>
  <c r="N242" i="18"/>
  <c r="O240" i="18"/>
  <c r="N240" i="18"/>
  <c r="O239" i="18"/>
  <c r="N239" i="18"/>
  <c r="O237" i="18"/>
  <c r="N237" i="18"/>
  <c r="O236" i="18"/>
  <c r="N236" i="18"/>
  <c r="O235" i="18"/>
  <c r="N235" i="18"/>
  <c r="O233" i="18"/>
  <c r="N233" i="18"/>
  <c r="O232" i="18"/>
  <c r="N232" i="18"/>
  <c r="O229" i="18"/>
  <c r="N229" i="18"/>
  <c r="O227" i="18"/>
  <c r="N227" i="18"/>
  <c r="O226" i="18"/>
  <c r="N226" i="18"/>
  <c r="O224" i="18"/>
  <c r="N224" i="18"/>
  <c r="O223" i="18"/>
  <c r="N223" i="18"/>
  <c r="O219" i="18"/>
  <c r="N219" i="18"/>
  <c r="O217" i="18"/>
  <c r="N217" i="18"/>
  <c r="O216" i="18"/>
  <c r="N216" i="18"/>
  <c r="O213" i="18"/>
  <c r="N213" i="18"/>
  <c r="O211" i="18"/>
  <c r="N211" i="18"/>
  <c r="O210" i="18"/>
  <c r="N210" i="18"/>
  <c r="O209" i="18"/>
  <c r="N209" i="18"/>
  <c r="O208" i="18"/>
  <c r="N208" i="18"/>
  <c r="O207" i="18"/>
  <c r="N207" i="18"/>
  <c r="O206" i="18"/>
  <c r="N206" i="18"/>
  <c r="O205" i="18"/>
  <c r="N205" i="18"/>
  <c r="O204" i="18"/>
  <c r="N204" i="18"/>
  <c r="O203" i="18"/>
  <c r="N203" i="18"/>
  <c r="O202" i="18"/>
  <c r="N202" i="18"/>
  <c r="O199" i="18"/>
  <c r="N199" i="18"/>
  <c r="O197" i="18"/>
  <c r="N197" i="18"/>
  <c r="O196" i="18"/>
  <c r="N196" i="18"/>
  <c r="O195" i="18"/>
  <c r="N195" i="18"/>
  <c r="O194" i="18"/>
  <c r="N194" i="18"/>
  <c r="O193" i="18"/>
  <c r="N193" i="18"/>
  <c r="O192" i="18"/>
  <c r="N192" i="18"/>
  <c r="O191" i="18"/>
  <c r="N191" i="18"/>
  <c r="O190" i="18"/>
  <c r="N190" i="18"/>
  <c r="O189" i="18"/>
  <c r="N189" i="18"/>
  <c r="O188" i="18"/>
  <c r="N188" i="18"/>
  <c r="O187" i="18"/>
  <c r="N187" i="18"/>
  <c r="O186" i="18"/>
  <c r="N186" i="18"/>
  <c r="O185" i="18"/>
  <c r="N185" i="18"/>
  <c r="O183" i="18"/>
  <c r="N183" i="18"/>
  <c r="O182" i="18"/>
  <c r="N182" i="18"/>
  <c r="O181" i="18"/>
  <c r="N181" i="18"/>
  <c r="O180" i="18"/>
  <c r="N180" i="18"/>
  <c r="O179" i="18"/>
  <c r="N179" i="18"/>
  <c r="O178" i="18"/>
  <c r="N178" i="18"/>
  <c r="O177" i="18"/>
  <c r="N177" i="18"/>
  <c r="O176" i="18"/>
  <c r="N176" i="18"/>
  <c r="O175" i="18"/>
  <c r="N175" i="18"/>
  <c r="O173" i="18"/>
  <c r="N173" i="18"/>
  <c r="O172" i="18"/>
  <c r="N172" i="18"/>
  <c r="O171" i="18"/>
  <c r="N171" i="18"/>
  <c r="O169" i="18"/>
  <c r="N169" i="18"/>
  <c r="O168" i="18"/>
  <c r="N168" i="18"/>
  <c r="O166" i="18"/>
  <c r="N166" i="18"/>
  <c r="O165" i="18"/>
  <c r="N165" i="18"/>
  <c r="O164" i="18"/>
  <c r="N164" i="18"/>
  <c r="O163" i="18"/>
  <c r="N163" i="18"/>
  <c r="O162" i="18"/>
  <c r="N162" i="18"/>
  <c r="O161" i="18"/>
  <c r="N161" i="18"/>
  <c r="O160" i="18"/>
  <c r="N160" i="18"/>
  <c r="O159" i="18"/>
  <c r="N159" i="18"/>
  <c r="O158" i="18"/>
  <c r="N158" i="18"/>
  <c r="O157" i="18"/>
  <c r="N157" i="18"/>
  <c r="O156" i="18"/>
  <c r="N156" i="18"/>
  <c r="O155" i="18"/>
  <c r="N155" i="18"/>
  <c r="O154" i="18"/>
  <c r="N154" i="18"/>
  <c r="O153" i="18"/>
  <c r="N153" i="18"/>
  <c r="O151" i="18"/>
  <c r="N151" i="18"/>
  <c r="O150" i="18"/>
  <c r="N150" i="18"/>
  <c r="O149" i="18"/>
  <c r="N149" i="18"/>
  <c r="O148" i="18"/>
  <c r="N148" i="18"/>
  <c r="O147" i="18"/>
  <c r="N147" i="18"/>
  <c r="O144" i="18"/>
  <c r="N144" i="18"/>
  <c r="O143" i="18"/>
  <c r="N143" i="18"/>
  <c r="O141" i="18"/>
  <c r="N141" i="18"/>
  <c r="O140" i="18"/>
  <c r="N140" i="18"/>
  <c r="O139" i="18"/>
  <c r="N139" i="18"/>
  <c r="O138" i="18"/>
  <c r="N138" i="18"/>
  <c r="O136" i="18"/>
  <c r="N136" i="18"/>
  <c r="O135" i="18"/>
  <c r="N135" i="18"/>
  <c r="O133" i="18"/>
  <c r="N133" i="18"/>
  <c r="O132" i="18"/>
  <c r="N132" i="18"/>
  <c r="O131" i="18"/>
  <c r="N131" i="18"/>
  <c r="O129" i="18"/>
  <c r="N129" i="18"/>
  <c r="O126" i="18"/>
  <c r="N126" i="18"/>
  <c r="O125" i="18"/>
  <c r="N125" i="18"/>
  <c r="O123" i="18"/>
  <c r="N123" i="18"/>
  <c r="O121" i="18"/>
  <c r="N121" i="18"/>
  <c r="O119" i="18"/>
  <c r="N119" i="18"/>
  <c r="O117" i="18"/>
  <c r="N117" i="18"/>
  <c r="O115" i="18"/>
  <c r="N115" i="18"/>
  <c r="O114" i="18"/>
  <c r="N114" i="18"/>
  <c r="O113" i="18"/>
  <c r="N113" i="18"/>
  <c r="O110" i="18"/>
  <c r="N110" i="18"/>
  <c r="O109" i="18"/>
  <c r="N109" i="18"/>
  <c r="O108" i="18"/>
  <c r="N108" i="18"/>
  <c r="O106" i="18"/>
  <c r="N106" i="18"/>
  <c r="O104" i="18"/>
  <c r="N104" i="18"/>
  <c r="O103" i="18"/>
  <c r="N103" i="18"/>
  <c r="O100" i="18"/>
  <c r="N100" i="18"/>
  <c r="O99" i="18"/>
  <c r="N99" i="18"/>
  <c r="O98" i="18"/>
  <c r="N98" i="18"/>
  <c r="O97" i="18"/>
  <c r="N97" i="18"/>
  <c r="O95" i="18"/>
  <c r="N95" i="18"/>
  <c r="O94" i="18"/>
  <c r="N94" i="18"/>
  <c r="O93" i="18"/>
  <c r="N93" i="18"/>
  <c r="O92" i="18"/>
  <c r="N92" i="18"/>
  <c r="O91" i="18"/>
  <c r="N91" i="18"/>
  <c r="O89" i="18"/>
  <c r="N89" i="18"/>
  <c r="O88" i="18"/>
  <c r="N88" i="18"/>
  <c r="O86" i="18"/>
  <c r="N86" i="18"/>
  <c r="O84" i="18"/>
  <c r="N84" i="18"/>
  <c r="O82" i="18"/>
  <c r="N82" i="18"/>
  <c r="O80" i="18"/>
  <c r="N80" i="18"/>
  <c r="O77" i="18"/>
  <c r="N77" i="18"/>
  <c r="O75" i="18"/>
  <c r="N75" i="18"/>
  <c r="O72" i="18"/>
  <c r="N72" i="18"/>
  <c r="O71" i="18"/>
  <c r="N71" i="18"/>
  <c r="O69" i="18"/>
  <c r="N69" i="18"/>
  <c r="O68" i="18"/>
  <c r="N68" i="18"/>
  <c r="O66" i="18"/>
  <c r="N66" i="18"/>
  <c r="O65" i="18"/>
  <c r="N65" i="18"/>
  <c r="O63" i="18"/>
  <c r="N63" i="18"/>
  <c r="O62" i="18"/>
  <c r="N62" i="18"/>
  <c r="O59" i="18"/>
  <c r="N59" i="18"/>
  <c r="O58" i="18"/>
  <c r="N58" i="18"/>
  <c r="O56" i="18"/>
  <c r="N56" i="18"/>
  <c r="O55" i="18"/>
  <c r="N55" i="18"/>
  <c r="O51" i="18"/>
  <c r="N51" i="18"/>
  <c r="O50" i="18"/>
  <c r="N50" i="18"/>
  <c r="O48" i="18"/>
  <c r="N48" i="18"/>
  <c r="O47" i="18"/>
  <c r="N47" i="18"/>
  <c r="O45" i="18"/>
  <c r="N45" i="18"/>
  <c r="O44" i="18"/>
  <c r="N44" i="18"/>
  <c r="O43" i="18"/>
  <c r="N43" i="18"/>
  <c r="O42" i="18"/>
  <c r="N42" i="18"/>
  <c r="O41" i="18"/>
  <c r="N41" i="18"/>
  <c r="O39" i="18"/>
  <c r="N39" i="18"/>
  <c r="O38" i="18"/>
  <c r="N38" i="18"/>
  <c r="O37" i="18"/>
  <c r="N37" i="18"/>
  <c r="O36" i="18"/>
  <c r="N36" i="18"/>
  <c r="O35" i="18"/>
  <c r="N35" i="18"/>
  <c r="O34" i="18"/>
  <c r="N34" i="18"/>
  <c r="O33" i="18"/>
  <c r="N33" i="18"/>
  <c r="O31" i="18"/>
  <c r="N31" i="18"/>
  <c r="O28" i="18"/>
  <c r="N28" i="18"/>
  <c r="O27" i="18"/>
  <c r="N27" i="18"/>
  <c r="O26" i="18"/>
  <c r="N26" i="18"/>
  <c r="O24" i="18"/>
  <c r="N24" i="18"/>
  <c r="O22" i="18"/>
  <c r="N22" i="18"/>
  <c r="O21" i="18"/>
  <c r="N21" i="18"/>
  <c r="O20" i="18"/>
  <c r="N20" i="18"/>
  <c r="O19" i="18"/>
  <c r="N19" i="18"/>
  <c r="O18" i="18"/>
  <c r="N18" i="18"/>
  <c r="O16" i="18"/>
  <c r="N16" i="18"/>
  <c r="O14" i="18"/>
  <c r="N14" i="18"/>
  <c r="O13" i="18"/>
  <c r="N13" i="18"/>
  <c r="O12" i="18"/>
  <c r="N12" i="18"/>
  <c r="O9" i="18"/>
  <c r="N9" i="18"/>
  <c r="O8" i="18"/>
  <c r="N8" i="18"/>
  <c r="O7" i="18"/>
  <c r="N7" i="18"/>
  <c r="K6" i="26"/>
  <c r="L6" i="26"/>
  <c r="O6" i="18" s="1"/>
  <c r="K331" i="18"/>
  <c r="L331" i="18"/>
  <c r="K7" i="18"/>
  <c r="L7" i="18"/>
  <c r="K8" i="18"/>
  <c r="L8" i="18"/>
  <c r="K9" i="18"/>
  <c r="L9" i="18"/>
  <c r="K12" i="18"/>
  <c r="L12" i="18"/>
  <c r="K13" i="18"/>
  <c r="L13" i="18"/>
  <c r="K14" i="18"/>
  <c r="L14" i="18"/>
  <c r="K16" i="18"/>
  <c r="L16" i="18"/>
  <c r="K18" i="18"/>
  <c r="L18" i="18"/>
  <c r="K19" i="18"/>
  <c r="L19" i="18"/>
  <c r="K20" i="18"/>
  <c r="L20" i="18"/>
  <c r="K21" i="18"/>
  <c r="L21" i="18"/>
  <c r="K22" i="18"/>
  <c r="L22" i="18"/>
  <c r="K24" i="18"/>
  <c r="L24" i="18"/>
  <c r="K26" i="18"/>
  <c r="L26" i="18"/>
  <c r="K27" i="18"/>
  <c r="L27" i="18"/>
  <c r="K28" i="18"/>
  <c r="L28" i="18"/>
  <c r="K31" i="18"/>
  <c r="L31" i="18"/>
  <c r="K33" i="18"/>
  <c r="L33" i="18"/>
  <c r="K34" i="18"/>
  <c r="L34" i="18"/>
  <c r="K35" i="18"/>
  <c r="L35" i="18"/>
  <c r="K36" i="18"/>
  <c r="L36" i="18"/>
  <c r="K37" i="18"/>
  <c r="L37" i="18"/>
  <c r="K38" i="18"/>
  <c r="L38" i="18"/>
  <c r="K39" i="18"/>
  <c r="L39" i="18"/>
  <c r="K41" i="18"/>
  <c r="L41" i="18"/>
  <c r="K42" i="18"/>
  <c r="L42" i="18"/>
  <c r="K43" i="18"/>
  <c r="L43" i="18"/>
  <c r="K44" i="18"/>
  <c r="L44" i="18"/>
  <c r="K45" i="18"/>
  <c r="L45" i="18"/>
  <c r="K47" i="18"/>
  <c r="L47" i="18"/>
  <c r="K48" i="18"/>
  <c r="L48" i="18"/>
  <c r="K50" i="18"/>
  <c r="L50" i="18"/>
  <c r="K51" i="18"/>
  <c r="L51" i="18"/>
  <c r="K55" i="18"/>
  <c r="L55" i="18"/>
  <c r="K56" i="18"/>
  <c r="L56" i="18"/>
  <c r="K58" i="18"/>
  <c r="L58" i="18"/>
  <c r="K59" i="18"/>
  <c r="L59" i="18"/>
  <c r="K62" i="18"/>
  <c r="L62" i="18"/>
  <c r="K63" i="18"/>
  <c r="L63" i="18"/>
  <c r="K65" i="18"/>
  <c r="L65" i="18"/>
  <c r="K66" i="18"/>
  <c r="L66" i="18"/>
  <c r="K68" i="18"/>
  <c r="L68" i="18"/>
  <c r="K69" i="18"/>
  <c r="L69" i="18"/>
  <c r="K71" i="18"/>
  <c r="L71" i="18"/>
  <c r="K72" i="18"/>
  <c r="L72" i="18"/>
  <c r="K75" i="18"/>
  <c r="L75" i="18"/>
  <c r="K77" i="18"/>
  <c r="L77" i="18"/>
  <c r="K80" i="18"/>
  <c r="L80" i="18"/>
  <c r="K82" i="18"/>
  <c r="L82" i="18"/>
  <c r="K84" i="18"/>
  <c r="L84" i="18"/>
  <c r="K86" i="18"/>
  <c r="L86" i="18"/>
  <c r="K88" i="18"/>
  <c r="L88" i="18"/>
  <c r="K89" i="18"/>
  <c r="L89" i="18"/>
  <c r="K91" i="18"/>
  <c r="L91" i="18"/>
  <c r="K92" i="18"/>
  <c r="L92" i="18"/>
  <c r="K93" i="18"/>
  <c r="L93" i="18"/>
  <c r="K94" i="18"/>
  <c r="L94" i="18"/>
  <c r="K95" i="18"/>
  <c r="L95" i="18"/>
  <c r="K97" i="18"/>
  <c r="L97" i="18"/>
  <c r="K98" i="18"/>
  <c r="L98" i="18"/>
  <c r="K99" i="18"/>
  <c r="L99" i="18"/>
  <c r="K100" i="18"/>
  <c r="L100" i="18"/>
  <c r="K103" i="18"/>
  <c r="L103" i="18"/>
  <c r="K104" i="18"/>
  <c r="L104" i="18"/>
  <c r="K106" i="18"/>
  <c r="L106" i="18"/>
  <c r="K108" i="18"/>
  <c r="L108" i="18"/>
  <c r="K109" i="18"/>
  <c r="L109" i="18"/>
  <c r="K110" i="18"/>
  <c r="L110" i="18"/>
  <c r="K113" i="18"/>
  <c r="L113" i="18"/>
  <c r="K114" i="18"/>
  <c r="L114" i="18"/>
  <c r="K115" i="18"/>
  <c r="L115" i="18"/>
  <c r="K117" i="18"/>
  <c r="L117" i="18"/>
  <c r="K119" i="18"/>
  <c r="L119" i="18"/>
  <c r="K121" i="18"/>
  <c r="L121" i="18"/>
  <c r="K123" i="18"/>
  <c r="L123" i="18"/>
  <c r="K125" i="18"/>
  <c r="L125" i="18"/>
  <c r="K126" i="18"/>
  <c r="L126" i="18"/>
  <c r="K129" i="18"/>
  <c r="L129" i="18"/>
  <c r="K131" i="18"/>
  <c r="L131" i="18"/>
  <c r="K132" i="18"/>
  <c r="L132" i="18"/>
  <c r="K133" i="18"/>
  <c r="L133" i="18"/>
  <c r="K135" i="18"/>
  <c r="L135" i="18"/>
  <c r="K136" i="18"/>
  <c r="L136" i="18"/>
  <c r="K138" i="18"/>
  <c r="L138" i="18"/>
  <c r="K139" i="18"/>
  <c r="L139" i="18"/>
  <c r="K140" i="18"/>
  <c r="L140" i="18"/>
  <c r="K141" i="18"/>
  <c r="L141" i="18"/>
  <c r="K143" i="18"/>
  <c r="L143" i="18"/>
  <c r="K144" i="18"/>
  <c r="L144" i="18"/>
  <c r="K147" i="18"/>
  <c r="L147" i="18"/>
  <c r="K148" i="18"/>
  <c r="L148" i="18"/>
  <c r="K149" i="18"/>
  <c r="L149" i="18"/>
  <c r="K150" i="18"/>
  <c r="L150" i="18"/>
  <c r="K151" i="18"/>
  <c r="L151" i="18"/>
  <c r="K153" i="18"/>
  <c r="L153" i="18"/>
  <c r="K154" i="18"/>
  <c r="L154" i="18"/>
  <c r="K155" i="18"/>
  <c r="L155" i="18"/>
  <c r="K156" i="18"/>
  <c r="L156" i="18"/>
  <c r="K157" i="18"/>
  <c r="L157" i="18"/>
  <c r="K158" i="18"/>
  <c r="L158" i="18"/>
  <c r="K159" i="18"/>
  <c r="L159" i="18"/>
  <c r="K160" i="18"/>
  <c r="L160" i="18"/>
  <c r="K161" i="18"/>
  <c r="L161" i="18"/>
  <c r="K162" i="18"/>
  <c r="L162" i="18"/>
  <c r="K163" i="18"/>
  <c r="L163" i="18"/>
  <c r="K164" i="18"/>
  <c r="L164" i="18"/>
  <c r="K165" i="18"/>
  <c r="L165" i="18"/>
  <c r="K166" i="18"/>
  <c r="L166" i="18"/>
  <c r="K168" i="18"/>
  <c r="L168" i="18"/>
  <c r="K169" i="18"/>
  <c r="L169" i="18"/>
  <c r="K171" i="18"/>
  <c r="L171" i="18"/>
  <c r="K172" i="18"/>
  <c r="L172" i="18"/>
  <c r="K173" i="18"/>
  <c r="L173" i="18"/>
  <c r="K175" i="18"/>
  <c r="L175" i="18"/>
  <c r="K176" i="18"/>
  <c r="L176" i="18"/>
  <c r="K177" i="18"/>
  <c r="L177" i="18"/>
  <c r="K178" i="18"/>
  <c r="L178" i="18"/>
  <c r="K179" i="18"/>
  <c r="L179" i="18"/>
  <c r="K180" i="18"/>
  <c r="L180" i="18"/>
  <c r="K181" i="18"/>
  <c r="L181" i="18"/>
  <c r="K182" i="18"/>
  <c r="L182" i="18"/>
  <c r="K183" i="18"/>
  <c r="L183" i="18"/>
  <c r="K185" i="18"/>
  <c r="L185" i="18"/>
  <c r="K186" i="18"/>
  <c r="L186" i="18"/>
  <c r="K187" i="18"/>
  <c r="L187" i="18"/>
  <c r="K188" i="18"/>
  <c r="L188" i="18"/>
  <c r="K189" i="18"/>
  <c r="L189" i="18"/>
  <c r="K190" i="18"/>
  <c r="L190" i="18"/>
  <c r="K191" i="18"/>
  <c r="L191" i="18"/>
  <c r="K192" i="18"/>
  <c r="L192" i="18"/>
  <c r="K193" i="18"/>
  <c r="L193" i="18"/>
  <c r="K194" i="18"/>
  <c r="L194" i="18"/>
  <c r="K195" i="18"/>
  <c r="L195" i="18"/>
  <c r="K196" i="18"/>
  <c r="L196" i="18"/>
  <c r="K197" i="18"/>
  <c r="L197" i="18"/>
  <c r="K199" i="18"/>
  <c r="L199" i="18"/>
  <c r="K202" i="18"/>
  <c r="L202" i="18"/>
  <c r="X202" i="18" s="1"/>
  <c r="L202" i="1" s="1"/>
  <c r="K203" i="18"/>
  <c r="L203" i="18"/>
  <c r="K204" i="18"/>
  <c r="L204" i="18"/>
  <c r="K205" i="18"/>
  <c r="L205" i="18"/>
  <c r="K206" i="18"/>
  <c r="L206" i="18"/>
  <c r="X206" i="18" s="1"/>
  <c r="L206" i="1" s="1"/>
  <c r="K207" i="18"/>
  <c r="L207" i="18"/>
  <c r="K208" i="18"/>
  <c r="L208" i="18"/>
  <c r="K209" i="18"/>
  <c r="L209" i="18"/>
  <c r="K210" i="18"/>
  <c r="L210" i="18"/>
  <c r="X210" i="18" s="1"/>
  <c r="L210" i="1" s="1"/>
  <c r="K211" i="18"/>
  <c r="L211" i="18"/>
  <c r="K213" i="18"/>
  <c r="L213" i="18"/>
  <c r="K216" i="18"/>
  <c r="L216" i="18"/>
  <c r="K217" i="18"/>
  <c r="L217" i="18"/>
  <c r="K219" i="18"/>
  <c r="L219" i="18"/>
  <c r="K223" i="18"/>
  <c r="L223" i="18"/>
  <c r="K224" i="18"/>
  <c r="L224" i="18"/>
  <c r="K226" i="18"/>
  <c r="L226" i="18"/>
  <c r="K227" i="18"/>
  <c r="L227" i="18"/>
  <c r="K229" i="18"/>
  <c r="L229" i="18"/>
  <c r="K232" i="18"/>
  <c r="L232" i="18"/>
  <c r="K233" i="18"/>
  <c r="L233" i="18"/>
  <c r="K235" i="18"/>
  <c r="L235" i="18"/>
  <c r="K236" i="18"/>
  <c r="L236" i="18"/>
  <c r="X236" i="18" s="1"/>
  <c r="L236" i="1" s="1"/>
  <c r="K237" i="18"/>
  <c r="L237" i="18"/>
  <c r="K239" i="18"/>
  <c r="L239" i="18"/>
  <c r="K240" i="18"/>
  <c r="L240" i="18"/>
  <c r="K242" i="18"/>
  <c r="L242" i="18"/>
  <c r="K245" i="18"/>
  <c r="L245" i="18"/>
  <c r="K248" i="18"/>
  <c r="L248" i="18"/>
  <c r="K249" i="18"/>
  <c r="L249" i="18"/>
  <c r="K251" i="18"/>
  <c r="L251" i="18"/>
  <c r="K252" i="18"/>
  <c r="L252" i="18"/>
  <c r="K253" i="18"/>
  <c r="L253" i="18"/>
  <c r="X253" i="18" s="1"/>
  <c r="L253" i="1" s="1"/>
  <c r="K255" i="18"/>
  <c r="L255" i="18"/>
  <c r="K256" i="18"/>
  <c r="L256" i="18"/>
  <c r="X256" i="18" s="1"/>
  <c r="L256" i="1" s="1"/>
  <c r="K258" i="18"/>
  <c r="L258" i="18"/>
  <c r="K260" i="18"/>
  <c r="L260" i="18"/>
  <c r="K262" i="18"/>
  <c r="L262" i="18"/>
  <c r="K266" i="18"/>
  <c r="L266" i="18"/>
  <c r="K268" i="18"/>
  <c r="L268" i="18"/>
  <c r="K269" i="18"/>
  <c r="L269" i="18"/>
  <c r="X269" i="18" s="1"/>
  <c r="L269" i="1" s="1"/>
  <c r="K271" i="18"/>
  <c r="L271" i="18"/>
  <c r="K272" i="18"/>
  <c r="L272" i="18"/>
  <c r="X272" i="18" s="1"/>
  <c r="L272" i="1" s="1"/>
  <c r="K273" i="18"/>
  <c r="L273" i="18"/>
  <c r="K275" i="18"/>
  <c r="L275" i="18"/>
  <c r="K277" i="18"/>
  <c r="L277" i="18"/>
  <c r="K279" i="18"/>
  <c r="L279" i="18"/>
  <c r="X279" i="18" s="1"/>
  <c r="L279" i="1" s="1"/>
  <c r="K281" i="18"/>
  <c r="L281" i="18"/>
  <c r="K283" i="18"/>
  <c r="L283" i="18"/>
  <c r="K285" i="18"/>
  <c r="L285" i="18"/>
  <c r="K287" i="18"/>
  <c r="L287" i="18"/>
  <c r="X287" i="18" s="1"/>
  <c r="L287" i="1" s="1"/>
  <c r="K289" i="18"/>
  <c r="L289" i="18"/>
  <c r="K291" i="18"/>
  <c r="L291" i="18"/>
  <c r="K292" i="18"/>
  <c r="L292" i="18"/>
  <c r="K295" i="18"/>
  <c r="L295" i="18"/>
  <c r="K297" i="18"/>
  <c r="L297" i="18"/>
  <c r="K299" i="18"/>
  <c r="L299" i="18"/>
  <c r="K301" i="18"/>
  <c r="L301" i="18"/>
  <c r="K302" i="18"/>
  <c r="L302" i="18"/>
  <c r="K304" i="18"/>
  <c r="L304" i="18"/>
  <c r="K305" i="18"/>
  <c r="L305" i="18"/>
  <c r="X305" i="18" s="1"/>
  <c r="L305" i="1" s="1"/>
  <c r="K306" i="18"/>
  <c r="L306" i="18"/>
  <c r="K308" i="18"/>
  <c r="L308" i="18"/>
  <c r="K310" i="18"/>
  <c r="L310" i="18"/>
  <c r="K312" i="18"/>
  <c r="L312" i="18"/>
  <c r="K314" i="18"/>
  <c r="L314" i="18"/>
  <c r="K316" i="18"/>
  <c r="L316" i="18"/>
  <c r="K318" i="18"/>
  <c r="L318" i="18"/>
  <c r="K320" i="18"/>
  <c r="L320" i="18"/>
  <c r="K322" i="18"/>
  <c r="L322" i="18"/>
  <c r="K324" i="18"/>
  <c r="L324" i="18"/>
  <c r="K325" i="18"/>
  <c r="L325" i="18"/>
  <c r="K328" i="18"/>
  <c r="L328" i="18"/>
  <c r="W331" i="18" l="1"/>
  <c r="X172" i="18"/>
  <c r="L172" i="1" s="1"/>
  <c r="X166" i="18"/>
  <c r="L166" i="1" s="1"/>
  <c r="X162" i="18"/>
  <c r="L162" i="1" s="1"/>
  <c r="X158" i="18"/>
  <c r="L158" i="1" s="1"/>
  <c r="X154" i="18"/>
  <c r="L154" i="1" s="1"/>
  <c r="X138" i="18"/>
  <c r="L138" i="1" s="1"/>
  <c r="X132" i="18"/>
  <c r="L132" i="1" s="1"/>
  <c r="X125" i="18"/>
  <c r="L125" i="1" s="1"/>
  <c r="X100" i="18"/>
  <c r="L100" i="1" s="1"/>
  <c r="X98" i="18"/>
  <c r="L98" i="1" s="1"/>
  <c r="X58" i="18"/>
  <c r="L58" i="1" s="1"/>
  <c r="X50" i="18"/>
  <c r="L50" i="1" s="1"/>
  <c r="X26" i="18"/>
  <c r="L26" i="1" s="1"/>
  <c r="X22" i="18"/>
  <c r="L22" i="1" s="1"/>
  <c r="X18" i="18"/>
  <c r="L18" i="1" s="1"/>
  <c r="X14" i="18"/>
  <c r="L14" i="1" s="1"/>
  <c r="X45" i="18"/>
  <c r="L45" i="1" s="1"/>
  <c r="X77" i="18"/>
  <c r="L77" i="1" s="1"/>
  <c r="W302" i="18"/>
  <c r="K302" i="1" s="1"/>
  <c r="W295" i="18"/>
  <c r="K295" i="1" s="1"/>
  <c r="W279" i="18"/>
  <c r="K279" i="1" s="1"/>
  <c r="W260" i="18"/>
  <c r="K260" i="1" s="1"/>
  <c r="W248" i="18"/>
  <c r="K248" i="1" s="1"/>
  <c r="W223" i="18"/>
  <c r="K223" i="1" s="1"/>
  <c r="W199" i="18"/>
  <c r="K199" i="1" s="1"/>
  <c r="W172" i="18"/>
  <c r="K172" i="1" s="1"/>
  <c r="W147" i="18"/>
  <c r="K147" i="1" s="1"/>
  <c r="W114" i="18"/>
  <c r="K114" i="1" s="1"/>
  <c r="W100" i="18"/>
  <c r="K100" i="1" s="1"/>
  <c r="W84" i="18"/>
  <c r="K84" i="1" s="1"/>
  <c r="W44" i="18"/>
  <c r="K44" i="1" s="1"/>
  <c r="W12" i="18"/>
  <c r="K12" i="1" s="1"/>
  <c r="W328" i="18"/>
  <c r="K328" i="1" s="1"/>
  <c r="W299" i="18"/>
  <c r="K299" i="1" s="1"/>
  <c r="W287" i="18"/>
  <c r="K287" i="1" s="1"/>
  <c r="W275" i="18"/>
  <c r="K275" i="1" s="1"/>
  <c r="W256" i="18"/>
  <c r="K256" i="1" s="1"/>
  <c r="W236" i="18"/>
  <c r="K236" i="1" s="1"/>
  <c r="W217" i="18"/>
  <c r="K217" i="1" s="1"/>
  <c r="W188" i="18"/>
  <c r="K188" i="1" s="1"/>
  <c r="W151" i="18"/>
  <c r="K151" i="1" s="1"/>
  <c r="W132" i="18"/>
  <c r="K132" i="1" s="1"/>
  <c r="W110" i="18"/>
  <c r="K110" i="1" s="1"/>
  <c r="W98" i="18"/>
  <c r="K98" i="1" s="1"/>
  <c r="W88" i="18"/>
  <c r="K88" i="1" s="1"/>
  <c r="W80" i="18"/>
  <c r="K80" i="1" s="1"/>
  <c r="W42" i="18"/>
  <c r="K42" i="1" s="1"/>
  <c r="W37" i="18"/>
  <c r="K37" i="1" s="1"/>
  <c r="W33" i="18"/>
  <c r="K33" i="1" s="1"/>
  <c r="X37" i="18"/>
  <c r="L37" i="1" s="1"/>
  <c r="X62" i="18"/>
  <c r="L62" i="1" s="1"/>
  <c r="X65" i="18"/>
  <c r="L65" i="1" s="1"/>
  <c r="X258" i="18"/>
  <c r="L258" i="1" s="1"/>
  <c r="X249" i="18"/>
  <c r="L249" i="1" s="1"/>
  <c r="X224" i="18"/>
  <c r="L224" i="1" s="1"/>
  <c r="X219" i="18"/>
  <c r="L219" i="1" s="1"/>
  <c r="X209" i="18"/>
  <c r="L209" i="1" s="1"/>
  <c r="X205" i="18"/>
  <c r="L205" i="1" s="1"/>
  <c r="X197" i="18"/>
  <c r="L197" i="1" s="1"/>
  <c r="X195" i="18"/>
  <c r="L195" i="1" s="1"/>
  <c r="X193" i="18"/>
  <c r="L193" i="1" s="1"/>
  <c r="X191" i="18"/>
  <c r="L191" i="1" s="1"/>
  <c r="X189" i="18"/>
  <c r="L189" i="1" s="1"/>
  <c r="X187" i="18"/>
  <c r="L187" i="1" s="1"/>
  <c r="X185" i="18"/>
  <c r="L185" i="1" s="1"/>
  <c r="X180" i="18"/>
  <c r="L180" i="1" s="1"/>
  <c r="X176" i="18"/>
  <c r="L176" i="1" s="1"/>
  <c r="X165" i="18"/>
  <c r="L165" i="1" s="1"/>
  <c r="X161" i="18"/>
  <c r="L161" i="1" s="1"/>
  <c r="X157" i="18"/>
  <c r="L157" i="1" s="1"/>
  <c r="X144" i="18"/>
  <c r="L144" i="1" s="1"/>
  <c r="X123" i="18"/>
  <c r="L123" i="1" s="1"/>
  <c r="X115" i="18"/>
  <c r="L115" i="1" s="1"/>
  <c r="W322" i="18"/>
  <c r="K322" i="1" s="1"/>
  <c r="W318" i="18"/>
  <c r="K318" i="1" s="1"/>
  <c r="W314" i="18"/>
  <c r="K314" i="1" s="1"/>
  <c r="W86" i="18"/>
  <c r="K86" i="1" s="1"/>
  <c r="W69" i="18"/>
  <c r="K69" i="1" s="1"/>
  <c r="W66" i="18"/>
  <c r="K66" i="1" s="1"/>
  <c r="W21" i="18"/>
  <c r="K21" i="1" s="1"/>
  <c r="X89" i="18"/>
  <c r="L89" i="1" s="1"/>
  <c r="X43" i="18"/>
  <c r="L43" i="1" s="1"/>
  <c r="X38" i="18"/>
  <c r="L38" i="1" s="1"/>
  <c r="X36" i="18"/>
  <c r="L36" i="1" s="1"/>
  <c r="X34" i="18"/>
  <c r="L34" i="1" s="1"/>
  <c r="X31" i="18"/>
  <c r="L31" i="1" s="1"/>
  <c r="W252" i="18"/>
  <c r="K252" i="1" s="1"/>
  <c r="W249" i="18"/>
  <c r="K249" i="1" s="1"/>
  <c r="W240" i="18"/>
  <c r="K240" i="1" s="1"/>
  <c r="W232" i="18"/>
  <c r="K232" i="1" s="1"/>
  <c r="W209" i="18"/>
  <c r="K209" i="1" s="1"/>
  <c r="W205" i="18"/>
  <c r="K205" i="1" s="1"/>
  <c r="W182" i="18"/>
  <c r="K182" i="1" s="1"/>
  <c r="W180" i="18"/>
  <c r="K180" i="1" s="1"/>
  <c r="W178" i="18"/>
  <c r="K178" i="1" s="1"/>
  <c r="W176" i="18"/>
  <c r="K176" i="1" s="1"/>
  <c r="W136" i="18"/>
  <c r="K136" i="1" s="1"/>
  <c r="W113" i="18"/>
  <c r="K113" i="1" s="1"/>
  <c r="W106" i="18"/>
  <c r="K106" i="1" s="1"/>
  <c r="W92" i="18"/>
  <c r="K92" i="1" s="1"/>
  <c r="X316" i="18"/>
  <c r="L316" i="1" s="1"/>
  <c r="W119" i="18"/>
  <c r="K119" i="1" s="1"/>
  <c r="W123" i="18"/>
  <c r="K123" i="1" s="1"/>
  <c r="X136" i="18"/>
  <c r="L136" i="1" s="1"/>
  <c r="X155" i="18"/>
  <c r="L155" i="1" s="1"/>
  <c r="X159" i="18"/>
  <c r="L159" i="1" s="1"/>
  <c r="X163" i="18"/>
  <c r="L163" i="1" s="1"/>
  <c r="X178" i="18"/>
  <c r="L178" i="1" s="1"/>
  <c r="X182" i="18"/>
  <c r="L182" i="1" s="1"/>
  <c r="X240" i="18"/>
  <c r="L240" i="1" s="1"/>
  <c r="X328" i="18"/>
  <c r="L328" i="1" s="1"/>
  <c r="X232" i="18"/>
  <c r="L232" i="1" s="1"/>
  <c r="W206" i="18"/>
  <c r="K206" i="1" s="1"/>
  <c r="W210" i="18"/>
  <c r="K210" i="1" s="1"/>
  <c r="W99" i="18"/>
  <c r="K99" i="1" s="1"/>
  <c r="X104" i="18"/>
  <c r="L104" i="1" s="1"/>
  <c r="X331" i="18"/>
  <c r="L331" i="1" s="1"/>
  <c r="X196" i="18"/>
  <c r="L196" i="1" s="1"/>
  <c r="X320" i="18"/>
  <c r="L320" i="1" s="1"/>
  <c r="X302" i="18"/>
  <c r="L302" i="1" s="1"/>
  <c r="W283" i="18"/>
  <c r="K283" i="1" s="1"/>
  <c r="X252" i="18"/>
  <c r="L252" i="1" s="1"/>
  <c r="X237" i="18"/>
  <c r="L237" i="1" s="1"/>
  <c r="W226" i="18"/>
  <c r="K226" i="1" s="1"/>
  <c r="X227" i="18"/>
  <c r="L227" i="1" s="1"/>
  <c r="X217" i="18"/>
  <c r="L217" i="1" s="1"/>
  <c r="X213" i="18"/>
  <c r="L213" i="1" s="1"/>
  <c r="X203" i="18"/>
  <c r="L203" i="1" s="1"/>
  <c r="X207" i="18"/>
  <c r="L207" i="1" s="1"/>
  <c r="X211" i="18"/>
  <c r="L211" i="1" s="1"/>
  <c r="X194" i="18"/>
  <c r="L194" i="1" s="1"/>
  <c r="X190" i="18"/>
  <c r="L190" i="1" s="1"/>
  <c r="X186" i="18"/>
  <c r="L186" i="1" s="1"/>
  <c r="X177" i="18"/>
  <c r="L177" i="1" s="1"/>
  <c r="X181" i="18"/>
  <c r="L181" i="1" s="1"/>
  <c r="X173" i="18"/>
  <c r="L173" i="1" s="1"/>
  <c r="W168" i="18"/>
  <c r="K168" i="1" s="1"/>
  <c r="X169" i="18"/>
  <c r="L169" i="1" s="1"/>
  <c r="W148" i="18"/>
  <c r="K148" i="1" s="1"/>
  <c r="X149" i="18"/>
  <c r="L149" i="1" s="1"/>
  <c r="W138" i="18"/>
  <c r="K138" i="1" s="1"/>
  <c r="X139" i="18"/>
  <c r="L139" i="1" s="1"/>
  <c r="W133" i="18"/>
  <c r="K133" i="1" s="1"/>
  <c r="X133" i="18"/>
  <c r="L133" i="1" s="1"/>
  <c r="X126" i="18"/>
  <c r="L126" i="1" s="1"/>
  <c r="X119" i="18"/>
  <c r="L119" i="1" s="1"/>
  <c r="X109" i="18"/>
  <c r="L109" i="1" s="1"/>
  <c r="W108" i="18"/>
  <c r="K108" i="1" s="1"/>
  <c r="W104" i="18"/>
  <c r="K104" i="1" s="1"/>
  <c r="W103" i="18"/>
  <c r="K103" i="1" s="1"/>
  <c r="W91" i="18"/>
  <c r="K91" i="1" s="1"/>
  <c r="X92" i="18"/>
  <c r="L92" i="1" s="1"/>
  <c r="W95" i="18"/>
  <c r="K95" i="1" s="1"/>
  <c r="W94" i="18"/>
  <c r="K94" i="1" s="1"/>
  <c r="X88" i="18"/>
  <c r="L88" i="1" s="1"/>
  <c r="X84" i="18"/>
  <c r="L84" i="1" s="1"/>
  <c r="W82" i="18"/>
  <c r="K82" i="1" s="1"/>
  <c r="W75" i="18"/>
  <c r="K75" i="1" s="1"/>
  <c r="W71" i="18"/>
  <c r="K71" i="1" s="1"/>
  <c r="X68" i="18"/>
  <c r="L68" i="1" s="1"/>
  <c r="W65" i="18"/>
  <c r="K65" i="1" s="1"/>
  <c r="X66" i="18"/>
  <c r="L66" i="1" s="1"/>
  <c r="W63" i="18"/>
  <c r="K63" i="1" s="1"/>
  <c r="W58" i="18"/>
  <c r="K58" i="1" s="1"/>
  <c r="X55" i="18"/>
  <c r="L55" i="1" s="1"/>
  <c r="W50" i="18"/>
  <c r="K50" i="1" s="1"/>
  <c r="X51" i="18"/>
  <c r="L51" i="1" s="1"/>
  <c r="W47" i="18"/>
  <c r="K47" i="1" s="1"/>
  <c r="X47" i="18"/>
  <c r="L47" i="1" s="1"/>
  <c r="W45" i="18"/>
  <c r="K45" i="1" s="1"/>
  <c r="W41" i="18"/>
  <c r="K41" i="1" s="1"/>
  <c r="W39" i="18"/>
  <c r="K39" i="1" s="1"/>
  <c r="W35" i="18"/>
  <c r="K35" i="1" s="1"/>
  <c r="W26" i="18"/>
  <c r="K26" i="1" s="1"/>
  <c r="W22" i="18"/>
  <c r="K22" i="1" s="1"/>
  <c r="W18" i="18"/>
  <c r="K18" i="1" s="1"/>
  <c r="X19" i="18"/>
  <c r="L19" i="1" s="1"/>
  <c r="X20" i="18"/>
  <c r="L20" i="1" s="1"/>
  <c r="X16" i="18"/>
  <c r="L16" i="1" s="1"/>
  <c r="X318" i="18"/>
  <c r="L318" i="1" s="1"/>
  <c r="X314" i="18"/>
  <c r="L314" i="1" s="1"/>
  <c r="W312" i="18"/>
  <c r="K312" i="1" s="1"/>
  <c r="W305" i="18"/>
  <c r="K305" i="1" s="1"/>
  <c r="X306" i="18"/>
  <c r="L306" i="1" s="1"/>
  <c r="X299" i="18"/>
  <c r="L299" i="1" s="1"/>
  <c r="X295" i="18"/>
  <c r="L295" i="1" s="1"/>
  <c r="W289" i="18"/>
  <c r="K289" i="1" s="1"/>
  <c r="W281" i="18"/>
  <c r="K281" i="1" s="1"/>
  <c r="X260" i="18"/>
  <c r="L260" i="1" s="1"/>
  <c r="W255" i="18"/>
  <c r="K255" i="1" s="1"/>
  <c r="W251" i="18"/>
  <c r="K251" i="1" s="1"/>
  <c r="X248" i="18"/>
  <c r="L248" i="1" s="1"/>
  <c r="X245" i="18"/>
  <c r="L245" i="1" s="1"/>
  <c r="X235" i="18"/>
  <c r="L235" i="1" s="1"/>
  <c r="W233" i="18"/>
  <c r="K233" i="1" s="1"/>
  <c r="X229" i="18"/>
  <c r="L229" i="1" s="1"/>
  <c r="W229" i="18"/>
  <c r="K229" i="1" s="1"/>
  <c r="W224" i="18"/>
  <c r="K224" i="1" s="1"/>
  <c r="X223" i="18"/>
  <c r="L223" i="1" s="1"/>
  <c r="W213" i="18"/>
  <c r="K213" i="1" s="1"/>
  <c r="W211" i="18"/>
  <c r="K211" i="1" s="1"/>
  <c r="W207" i="18"/>
  <c r="K207" i="1" s="1"/>
  <c r="W203" i="18"/>
  <c r="K203" i="1" s="1"/>
  <c r="X204" i="18"/>
  <c r="L204" i="1" s="1"/>
  <c r="X208" i="18"/>
  <c r="L208" i="1" s="1"/>
  <c r="X199" i="18"/>
  <c r="L199" i="1" s="1"/>
  <c r="W195" i="18"/>
  <c r="K195" i="1" s="1"/>
  <c r="W191" i="18"/>
  <c r="K191" i="1" s="1"/>
  <c r="X188" i="18"/>
  <c r="L188" i="1" s="1"/>
  <c r="X192" i="18"/>
  <c r="L192" i="1" s="1"/>
  <c r="W186" i="18"/>
  <c r="K186" i="1" s="1"/>
  <c r="W185" i="18"/>
  <c r="K185" i="1" s="1"/>
  <c r="W189" i="18"/>
  <c r="K189" i="1" s="1"/>
  <c r="W193" i="18"/>
  <c r="K193" i="1" s="1"/>
  <c r="W197" i="18"/>
  <c r="K197" i="1" s="1"/>
  <c r="X183" i="18"/>
  <c r="L183" i="1" s="1"/>
  <c r="X179" i="18"/>
  <c r="L179" i="1" s="1"/>
  <c r="X175" i="18"/>
  <c r="L175" i="1" s="1"/>
  <c r="W163" i="18"/>
  <c r="K163" i="1" s="1"/>
  <c r="W155" i="18"/>
  <c r="K155" i="1" s="1"/>
  <c r="X164" i="18"/>
  <c r="L164" i="1" s="1"/>
  <c r="X160" i="18"/>
  <c r="L160" i="1" s="1"/>
  <c r="X156" i="18"/>
  <c r="L156" i="1" s="1"/>
  <c r="W159" i="18"/>
  <c r="K159" i="1" s="1"/>
  <c r="W154" i="18"/>
  <c r="K154" i="1" s="1"/>
  <c r="W150" i="18"/>
  <c r="K150" i="1" s="1"/>
  <c r="X151" i="18"/>
  <c r="L151" i="1" s="1"/>
  <c r="X147" i="18"/>
  <c r="L147" i="1" s="1"/>
  <c r="X143" i="18"/>
  <c r="L143" i="1" s="1"/>
  <c r="W143" i="18"/>
  <c r="K143" i="1" s="1"/>
  <c r="W139" i="18"/>
  <c r="K139" i="1" s="1"/>
  <c r="X140" i="18"/>
  <c r="L140" i="1" s="1"/>
  <c r="W126" i="18"/>
  <c r="K126" i="1" s="1"/>
  <c r="W117" i="18"/>
  <c r="K117" i="1" s="1"/>
  <c r="X114" i="18"/>
  <c r="L114" i="1" s="1"/>
  <c r="X113" i="18"/>
  <c r="L113" i="1" s="1"/>
  <c r="X106" i="18"/>
  <c r="L106" i="1" s="1"/>
  <c r="W97" i="18"/>
  <c r="K97" i="1" s="1"/>
  <c r="X93" i="18"/>
  <c r="L93" i="1" s="1"/>
  <c r="W89" i="18"/>
  <c r="K89" i="1" s="1"/>
  <c r="W77" i="18"/>
  <c r="K77" i="1" s="1"/>
  <c r="X75" i="18"/>
  <c r="L75" i="1" s="1"/>
  <c r="X72" i="18"/>
  <c r="L72" i="1" s="1"/>
  <c r="X71" i="18"/>
  <c r="L71" i="1" s="1"/>
  <c r="W68" i="18"/>
  <c r="K68" i="1" s="1"/>
  <c r="X56" i="18"/>
  <c r="L56" i="1" s="1"/>
  <c r="W55" i="18"/>
  <c r="K55" i="1" s="1"/>
  <c r="W51" i="18"/>
  <c r="K51" i="1" s="1"/>
  <c r="W48" i="18"/>
  <c r="K48" i="1" s="1"/>
  <c r="X41" i="18"/>
  <c r="L41" i="1" s="1"/>
  <c r="W43" i="18"/>
  <c r="K43" i="1" s="1"/>
  <c r="X39" i="18"/>
  <c r="L39" i="1" s="1"/>
  <c r="X35" i="18"/>
  <c r="L35" i="1" s="1"/>
  <c r="X33" i="18"/>
  <c r="L33" i="1" s="1"/>
  <c r="W28" i="18"/>
  <c r="K28" i="1" s="1"/>
  <c r="X28" i="18"/>
  <c r="L28" i="1" s="1"/>
  <c r="W24" i="18"/>
  <c r="K24" i="1" s="1"/>
  <c r="W19" i="18"/>
  <c r="K19" i="1" s="1"/>
  <c r="W16" i="18"/>
  <c r="K16" i="1" s="1"/>
  <c r="K331" i="1"/>
  <c r="X322" i="18"/>
  <c r="L322" i="1" s="1"/>
  <c r="W306" i="18"/>
  <c r="K306" i="1" s="1"/>
  <c r="W301" i="18"/>
  <c r="K301" i="1" s="1"/>
  <c r="W297" i="18"/>
  <c r="K297" i="1" s="1"/>
  <c r="W285" i="18"/>
  <c r="K285" i="1" s="1"/>
  <c r="W277" i="18"/>
  <c r="K277" i="1" s="1"/>
  <c r="W273" i="18"/>
  <c r="K273" i="1" s="1"/>
  <c r="W271" i="18"/>
  <c r="K271" i="1" s="1"/>
  <c r="W268" i="18"/>
  <c r="K268" i="1" s="1"/>
  <c r="W320" i="18"/>
  <c r="K320" i="1" s="1"/>
  <c r="W316" i="18"/>
  <c r="K316" i="1" s="1"/>
  <c r="X312" i="18"/>
  <c r="L312" i="1" s="1"/>
  <c r="X310" i="18"/>
  <c r="L310" i="1" s="1"/>
  <c r="W310" i="18"/>
  <c r="K310" i="1" s="1"/>
  <c r="X308" i="18"/>
  <c r="L308" i="1" s="1"/>
  <c r="W308" i="18"/>
  <c r="K308" i="1" s="1"/>
  <c r="X304" i="18"/>
  <c r="L304" i="1" s="1"/>
  <c r="W304" i="18"/>
  <c r="K304" i="1" s="1"/>
  <c r="X301" i="18"/>
  <c r="L301" i="1" s="1"/>
  <c r="X297" i="18"/>
  <c r="L297" i="1" s="1"/>
  <c r="X289" i="18"/>
  <c r="L289" i="1" s="1"/>
  <c r="X285" i="18"/>
  <c r="L285" i="1" s="1"/>
  <c r="X283" i="18"/>
  <c r="L283" i="1" s="1"/>
  <c r="X281" i="18"/>
  <c r="L281" i="1" s="1"/>
  <c r="X277" i="18"/>
  <c r="L277" i="1" s="1"/>
  <c r="X275" i="18"/>
  <c r="L275" i="1" s="1"/>
  <c r="W272" i="18"/>
  <c r="K272" i="1" s="1"/>
  <c r="X273" i="18"/>
  <c r="L273" i="1" s="1"/>
  <c r="X271" i="18"/>
  <c r="L271" i="1" s="1"/>
  <c r="W269" i="18"/>
  <c r="K269" i="1" s="1"/>
  <c r="X268" i="18"/>
  <c r="L268" i="1" s="1"/>
  <c r="X266" i="18"/>
  <c r="L266" i="1" s="1"/>
  <c r="W266" i="18"/>
  <c r="K266" i="1" s="1"/>
  <c r="W258" i="18"/>
  <c r="K258" i="1" s="1"/>
  <c r="X255" i="18"/>
  <c r="L255" i="1" s="1"/>
  <c r="X251" i="18"/>
  <c r="L251" i="1" s="1"/>
  <c r="W253" i="18"/>
  <c r="K253" i="1" s="1"/>
  <c r="W245" i="18"/>
  <c r="K245" i="1" s="1"/>
  <c r="X239" i="18"/>
  <c r="L239" i="1" s="1"/>
  <c r="W239" i="18"/>
  <c r="K239" i="1" s="1"/>
  <c r="W237" i="18"/>
  <c r="K237" i="1" s="1"/>
  <c r="W235" i="18"/>
  <c r="K235" i="1" s="1"/>
  <c r="X233" i="18"/>
  <c r="L233" i="1" s="1"/>
  <c r="W227" i="18"/>
  <c r="K227" i="1" s="1"/>
  <c r="X226" i="18"/>
  <c r="L226" i="1" s="1"/>
  <c r="X216" i="18"/>
  <c r="L216" i="1" s="1"/>
  <c r="W202" i="18"/>
  <c r="K202" i="1" s="1"/>
  <c r="W196" i="18"/>
  <c r="K196" i="1" s="1"/>
  <c r="W194" i="18"/>
  <c r="K194" i="1" s="1"/>
  <c r="W192" i="18"/>
  <c r="K192" i="1" s="1"/>
  <c r="W190" i="18"/>
  <c r="K190" i="1" s="1"/>
  <c r="W187" i="18"/>
  <c r="K187" i="1" s="1"/>
  <c r="W183" i="18"/>
  <c r="K183" i="1" s="1"/>
  <c r="W179" i="18"/>
  <c r="K179" i="1" s="1"/>
  <c r="W175" i="18"/>
  <c r="K175" i="1" s="1"/>
  <c r="X171" i="18"/>
  <c r="L171" i="1" s="1"/>
  <c r="W171" i="18"/>
  <c r="K171" i="1" s="1"/>
  <c r="X168" i="18"/>
  <c r="L168" i="1" s="1"/>
  <c r="W166" i="18"/>
  <c r="K166" i="1" s="1"/>
  <c r="W164" i="18"/>
  <c r="K164" i="1" s="1"/>
  <c r="W162" i="18"/>
  <c r="K162" i="1" s="1"/>
  <c r="W160" i="18"/>
  <c r="K160" i="1" s="1"/>
  <c r="W158" i="18"/>
  <c r="K158" i="1" s="1"/>
  <c r="W156" i="18"/>
  <c r="K156" i="1" s="1"/>
  <c r="X153" i="18"/>
  <c r="L153" i="1" s="1"/>
  <c r="W149" i="18"/>
  <c r="K149" i="1" s="1"/>
  <c r="X150" i="18"/>
  <c r="L150" i="1" s="1"/>
  <c r="X148" i="18"/>
  <c r="L148" i="1" s="1"/>
  <c r="W144" i="18"/>
  <c r="K144" i="1" s="1"/>
  <c r="W140" i="18"/>
  <c r="K140" i="1" s="1"/>
  <c r="X141" i="18"/>
  <c r="L141" i="1" s="1"/>
  <c r="X135" i="18"/>
  <c r="L135" i="1" s="1"/>
  <c r="W135" i="18"/>
  <c r="K135" i="1" s="1"/>
  <c r="X131" i="18"/>
  <c r="L131" i="1" s="1"/>
  <c r="W131" i="18"/>
  <c r="K131" i="1" s="1"/>
  <c r="X129" i="18"/>
  <c r="L129" i="1" s="1"/>
  <c r="W125" i="18"/>
  <c r="K125" i="1" s="1"/>
  <c r="X121" i="18"/>
  <c r="L121" i="1" s="1"/>
  <c r="W121" i="18"/>
  <c r="K121" i="1" s="1"/>
  <c r="X117" i="18"/>
  <c r="L117" i="1" s="1"/>
  <c r="W115" i="18"/>
  <c r="K115" i="1" s="1"/>
  <c r="W109" i="18"/>
  <c r="K109" i="1" s="1"/>
  <c r="X110" i="18"/>
  <c r="L110" i="1" s="1"/>
  <c r="X108" i="18"/>
  <c r="L108" i="1" s="1"/>
  <c r="X103" i="18"/>
  <c r="L103" i="1" s="1"/>
  <c r="X99" i="18"/>
  <c r="L99" i="1" s="1"/>
  <c r="X97" i="18"/>
  <c r="L97" i="1" s="1"/>
  <c r="W93" i="18"/>
  <c r="K93" i="1" s="1"/>
  <c r="X95" i="18"/>
  <c r="L95" i="1" s="1"/>
  <c r="X91" i="18"/>
  <c r="L91" i="1" s="1"/>
  <c r="X94" i="18"/>
  <c r="L94" i="1" s="1"/>
  <c r="X86" i="18"/>
  <c r="L86" i="1" s="1"/>
  <c r="X82" i="18"/>
  <c r="L82" i="1" s="1"/>
  <c r="X80" i="18"/>
  <c r="L80" i="1" s="1"/>
  <c r="W72" i="18"/>
  <c r="K72" i="1" s="1"/>
  <c r="X69" i="18"/>
  <c r="L69" i="1" s="1"/>
  <c r="W62" i="18"/>
  <c r="K62" i="1" s="1"/>
  <c r="X63" i="18"/>
  <c r="L63" i="1" s="1"/>
  <c r="X59" i="18"/>
  <c r="L59" i="1" s="1"/>
  <c r="W59" i="18"/>
  <c r="K59" i="1" s="1"/>
  <c r="W56" i="18"/>
  <c r="K56" i="1" s="1"/>
  <c r="X48" i="18"/>
  <c r="L48" i="1" s="1"/>
  <c r="X44" i="18"/>
  <c r="L44" i="1" s="1"/>
  <c r="X42" i="18"/>
  <c r="L42" i="1" s="1"/>
  <c r="W38" i="18"/>
  <c r="K38" i="1" s="1"/>
  <c r="W36" i="18"/>
  <c r="K36" i="1" s="1"/>
  <c r="W34" i="18"/>
  <c r="K34" i="1" s="1"/>
  <c r="W31" i="18"/>
  <c r="K31" i="1" s="1"/>
  <c r="X27" i="18"/>
  <c r="L27" i="1" s="1"/>
  <c r="W27" i="18"/>
  <c r="K27" i="1" s="1"/>
  <c r="X24" i="18"/>
  <c r="L24" i="1" s="1"/>
  <c r="W20" i="18"/>
  <c r="K20" i="1" s="1"/>
  <c r="X21" i="18"/>
  <c r="L21" i="1" s="1"/>
  <c r="W216" i="18"/>
  <c r="K216" i="1" s="1"/>
  <c r="W204" i="18"/>
  <c r="K204" i="1" s="1"/>
  <c r="W208" i="18"/>
  <c r="K208" i="1" s="1"/>
  <c r="W177" i="18"/>
  <c r="K177" i="1" s="1"/>
  <c r="W181" i="18"/>
  <c r="K181" i="1" s="1"/>
  <c r="W173" i="18"/>
  <c r="K173" i="1" s="1"/>
  <c r="W169" i="18"/>
  <c r="K169" i="1" s="1"/>
  <c r="W153" i="18"/>
  <c r="K153" i="1" s="1"/>
  <c r="W157" i="18"/>
  <c r="K157" i="1" s="1"/>
  <c r="W161" i="18"/>
  <c r="K161" i="1" s="1"/>
  <c r="W165" i="18"/>
  <c r="K165" i="1" s="1"/>
  <c r="W141" i="18"/>
  <c r="K141" i="1" s="1"/>
  <c r="W129" i="18"/>
  <c r="K129" i="1" s="1"/>
  <c r="X9" i="18"/>
  <c r="L9" i="1" s="1"/>
  <c r="X13" i="18"/>
  <c r="L13" i="1" s="1"/>
  <c r="W219" i="18"/>
  <c r="K219" i="1" s="1"/>
  <c r="X242" i="18"/>
  <c r="L242" i="1" s="1"/>
  <c r="X292" i="18"/>
  <c r="L292" i="1" s="1"/>
  <c r="W14" i="18"/>
  <c r="K14" i="1" s="1"/>
  <c r="W13" i="18"/>
  <c r="K13" i="1" s="1"/>
  <c r="W7" i="18"/>
  <c r="K7" i="1" s="1"/>
  <c r="X12" i="18"/>
  <c r="L12" i="1" s="1"/>
  <c r="X8" i="18"/>
  <c r="L8" i="1" s="1"/>
  <c r="X325" i="18"/>
  <c r="L325" i="1" s="1"/>
  <c r="W291" i="18"/>
  <c r="K291" i="1" s="1"/>
  <c r="X324" i="18"/>
  <c r="L324" i="1" s="1"/>
  <c r="W325" i="18"/>
  <c r="K325" i="1" s="1"/>
  <c r="W324" i="18"/>
  <c r="K324" i="1" s="1"/>
  <c r="X291" i="18"/>
  <c r="L291" i="1" s="1"/>
  <c r="W292" i="18"/>
  <c r="K292" i="1" s="1"/>
  <c r="X262" i="18"/>
  <c r="L262" i="1" s="1"/>
  <c r="W262" i="18"/>
  <c r="K262" i="1" s="1"/>
  <c r="W242" i="18"/>
  <c r="K242" i="1" s="1"/>
  <c r="W8" i="18"/>
  <c r="K8" i="1" s="1"/>
  <c r="M6" i="26"/>
  <c r="P6" i="18" s="1"/>
  <c r="X7" i="18"/>
  <c r="L7" i="1" s="1"/>
  <c r="W9" i="18"/>
  <c r="K9" i="1" s="1"/>
  <c r="K5" i="26"/>
  <c r="N5" i="18" s="1"/>
  <c r="N6" i="18"/>
  <c r="L5" i="26"/>
  <c r="O5" i="18" s="1"/>
  <c r="M331" i="30"/>
  <c r="P331" i="24" s="1"/>
  <c r="M328" i="30"/>
  <c r="P328" i="24" s="1"/>
  <c r="M325" i="30"/>
  <c r="P325" i="24" s="1"/>
  <c r="M324" i="30"/>
  <c r="P324" i="24" s="1"/>
  <c r="L323" i="30"/>
  <c r="O323" i="24" s="1"/>
  <c r="K323" i="30"/>
  <c r="M322" i="30"/>
  <c r="P322" i="24" s="1"/>
  <c r="L321" i="30"/>
  <c r="O321" i="24" s="1"/>
  <c r="K321" i="30"/>
  <c r="M320" i="30"/>
  <c r="P320" i="24" s="1"/>
  <c r="L319" i="30"/>
  <c r="O319" i="24" s="1"/>
  <c r="K319" i="30"/>
  <c r="M318" i="30"/>
  <c r="P318" i="24" s="1"/>
  <c r="L317" i="30"/>
  <c r="O317" i="24" s="1"/>
  <c r="K317" i="30"/>
  <c r="M316" i="30"/>
  <c r="P316" i="24" s="1"/>
  <c r="L315" i="30"/>
  <c r="O315" i="24" s="1"/>
  <c r="K315" i="30"/>
  <c r="M314" i="30"/>
  <c r="P314" i="24" s="1"/>
  <c r="L313" i="30"/>
  <c r="O313" i="24" s="1"/>
  <c r="K313" i="30"/>
  <c r="M312" i="30"/>
  <c r="P312" i="24" s="1"/>
  <c r="L311" i="30"/>
  <c r="O311" i="24" s="1"/>
  <c r="K311" i="30"/>
  <c r="M310" i="30"/>
  <c r="P310" i="24" s="1"/>
  <c r="L309" i="30"/>
  <c r="O309" i="24" s="1"/>
  <c r="K309" i="30"/>
  <c r="M308" i="30"/>
  <c r="P308" i="24" s="1"/>
  <c r="L307" i="30"/>
  <c r="O307" i="24" s="1"/>
  <c r="K307" i="30"/>
  <c r="M306" i="30"/>
  <c r="P306" i="24" s="1"/>
  <c r="M305" i="30"/>
  <c r="P305" i="24" s="1"/>
  <c r="M304" i="30"/>
  <c r="P304" i="24" s="1"/>
  <c r="K303" i="30"/>
  <c r="N303" i="24" s="1"/>
  <c r="M302" i="30"/>
  <c r="P302" i="24" s="1"/>
  <c r="M301" i="30"/>
  <c r="P301" i="24" s="1"/>
  <c r="M299" i="30"/>
  <c r="P299" i="24" s="1"/>
  <c r="L298" i="30"/>
  <c r="O298" i="24" s="1"/>
  <c r="K298" i="30"/>
  <c r="N298" i="24" s="1"/>
  <c r="M297" i="30"/>
  <c r="P297" i="24" s="1"/>
  <c r="L296" i="30"/>
  <c r="O296" i="24" s="1"/>
  <c r="K296" i="30"/>
  <c r="N296" i="24" s="1"/>
  <c r="M295" i="30"/>
  <c r="P295" i="24" s="1"/>
  <c r="L294" i="30"/>
  <c r="O294" i="24" s="1"/>
  <c r="K294" i="30"/>
  <c r="N294" i="24" s="1"/>
  <c r="M292" i="30"/>
  <c r="P292" i="24" s="1"/>
  <c r="M291" i="30"/>
  <c r="P291" i="24" s="1"/>
  <c r="L290" i="30"/>
  <c r="O290" i="24" s="1"/>
  <c r="K290" i="30"/>
  <c r="N290" i="24" s="1"/>
  <c r="M289" i="30"/>
  <c r="P289" i="24" s="1"/>
  <c r="L288" i="30"/>
  <c r="O288" i="24" s="1"/>
  <c r="K288" i="30"/>
  <c r="N288" i="24" s="1"/>
  <c r="M287" i="30"/>
  <c r="P287" i="24" s="1"/>
  <c r="L286" i="30"/>
  <c r="O286" i="24" s="1"/>
  <c r="K286" i="30"/>
  <c r="N286" i="24" s="1"/>
  <c r="M285" i="30"/>
  <c r="P285" i="24" s="1"/>
  <c r="L284" i="30"/>
  <c r="O284" i="24" s="1"/>
  <c r="K284" i="30"/>
  <c r="N284" i="24" s="1"/>
  <c r="M283" i="30"/>
  <c r="P283" i="24" s="1"/>
  <c r="L282" i="30"/>
  <c r="O282" i="24" s="1"/>
  <c r="K282" i="30"/>
  <c r="N282" i="24" s="1"/>
  <c r="M281" i="30"/>
  <c r="P281" i="24" s="1"/>
  <c r="L280" i="30"/>
  <c r="O280" i="24" s="1"/>
  <c r="K280" i="30"/>
  <c r="N280" i="24" s="1"/>
  <c r="M279" i="30"/>
  <c r="P279" i="24" s="1"/>
  <c r="L278" i="30"/>
  <c r="O278" i="24" s="1"/>
  <c r="K278" i="30"/>
  <c r="N278" i="24" s="1"/>
  <c r="M277" i="30"/>
  <c r="P277" i="24" s="1"/>
  <c r="L276" i="30"/>
  <c r="O276" i="24" s="1"/>
  <c r="K276" i="30"/>
  <c r="N276" i="24" s="1"/>
  <c r="M275" i="30"/>
  <c r="P275" i="24" s="1"/>
  <c r="L274" i="30"/>
  <c r="O274" i="24" s="1"/>
  <c r="K274" i="30"/>
  <c r="N274" i="24" s="1"/>
  <c r="M273" i="30"/>
  <c r="P273" i="24" s="1"/>
  <c r="M272" i="30"/>
  <c r="P272" i="24" s="1"/>
  <c r="M271" i="30"/>
  <c r="P271" i="24" s="1"/>
  <c r="L270" i="30"/>
  <c r="O270" i="24" s="1"/>
  <c r="K270" i="30"/>
  <c r="M269" i="30"/>
  <c r="P269" i="24" s="1"/>
  <c r="M268" i="30"/>
  <c r="P268" i="24" s="1"/>
  <c r="L267" i="30"/>
  <c r="O267" i="24" s="1"/>
  <c r="M266" i="30"/>
  <c r="P266" i="24" s="1"/>
  <c r="L265" i="30"/>
  <c r="K265" i="30"/>
  <c r="N265" i="24" s="1"/>
  <c r="M262" i="30"/>
  <c r="P262" i="24" s="1"/>
  <c r="L261" i="30"/>
  <c r="O261" i="24" s="1"/>
  <c r="K261" i="30"/>
  <c r="M260" i="30"/>
  <c r="P260" i="24" s="1"/>
  <c r="L259" i="30"/>
  <c r="O259" i="24" s="1"/>
  <c r="K259" i="30"/>
  <c r="M258" i="30"/>
  <c r="P258" i="24" s="1"/>
  <c r="L257" i="30"/>
  <c r="O257" i="24" s="1"/>
  <c r="K257" i="30"/>
  <c r="M256" i="30"/>
  <c r="P256" i="24" s="1"/>
  <c r="M255" i="30"/>
  <c r="P255" i="24" s="1"/>
  <c r="L254" i="30"/>
  <c r="M253" i="30"/>
  <c r="P253" i="24" s="1"/>
  <c r="M252" i="30"/>
  <c r="P252" i="24" s="1"/>
  <c r="M251" i="30"/>
  <c r="P251" i="24" s="1"/>
  <c r="M249" i="30"/>
  <c r="P249" i="24" s="1"/>
  <c r="M248" i="30"/>
  <c r="P248" i="24" s="1"/>
  <c r="L247" i="30"/>
  <c r="O247" i="24" s="1"/>
  <c r="K247" i="30"/>
  <c r="M245" i="30"/>
  <c r="P245" i="24" s="1"/>
  <c r="L244" i="30"/>
  <c r="O244" i="24" s="1"/>
  <c r="K244" i="30"/>
  <c r="N244" i="24" s="1"/>
  <c r="M242" i="30"/>
  <c r="P242" i="24" s="1"/>
  <c r="L241" i="30"/>
  <c r="O241" i="24" s="1"/>
  <c r="K241" i="30"/>
  <c r="N241" i="24" s="1"/>
  <c r="M240" i="30"/>
  <c r="P240" i="24" s="1"/>
  <c r="M239" i="30"/>
  <c r="P239" i="24" s="1"/>
  <c r="L238" i="30"/>
  <c r="O238" i="24" s="1"/>
  <c r="K238" i="30"/>
  <c r="N238" i="24" s="1"/>
  <c r="M237" i="30"/>
  <c r="P237" i="24" s="1"/>
  <c r="M236" i="30"/>
  <c r="P236" i="24" s="1"/>
  <c r="M235" i="30"/>
  <c r="P235" i="24" s="1"/>
  <c r="M233" i="30"/>
  <c r="P233" i="24" s="1"/>
  <c r="M232" i="30"/>
  <c r="P232" i="24" s="1"/>
  <c r="L231" i="30"/>
  <c r="K231" i="30"/>
  <c r="N231" i="24" s="1"/>
  <c r="M229" i="30"/>
  <c r="P229" i="24" s="1"/>
  <c r="L228" i="30"/>
  <c r="O228" i="24" s="1"/>
  <c r="K228" i="30"/>
  <c r="M227" i="30"/>
  <c r="P227" i="24" s="1"/>
  <c r="M226" i="30"/>
  <c r="P226" i="24" s="1"/>
  <c r="L225" i="30"/>
  <c r="K225" i="30"/>
  <c r="N225" i="24" s="1"/>
  <c r="M224" i="30"/>
  <c r="P224" i="24" s="1"/>
  <c r="M223" i="30"/>
  <c r="P223" i="24" s="1"/>
  <c r="L222" i="30"/>
  <c r="O222" i="24" s="1"/>
  <c r="K222" i="30"/>
  <c r="N222" i="24" s="1"/>
  <c r="M219" i="30"/>
  <c r="P219" i="24" s="1"/>
  <c r="L218" i="30"/>
  <c r="O218" i="24" s="1"/>
  <c r="K218" i="30"/>
  <c r="M217" i="30"/>
  <c r="P217" i="24" s="1"/>
  <c r="M216" i="30"/>
  <c r="P216" i="24" s="1"/>
  <c r="L215" i="30"/>
  <c r="K215" i="30"/>
  <c r="N215" i="24" s="1"/>
  <c r="M213" i="30"/>
  <c r="P213" i="24" s="1"/>
  <c r="L212" i="30"/>
  <c r="O212" i="24" s="1"/>
  <c r="K212" i="30"/>
  <c r="M211" i="30"/>
  <c r="P211" i="24" s="1"/>
  <c r="M210" i="30"/>
  <c r="P210" i="24" s="1"/>
  <c r="M209" i="30"/>
  <c r="P209" i="24" s="1"/>
  <c r="M208" i="30"/>
  <c r="P208" i="24" s="1"/>
  <c r="M207" i="30"/>
  <c r="P207" i="24" s="1"/>
  <c r="M206" i="30"/>
  <c r="P206" i="24" s="1"/>
  <c r="M205" i="30"/>
  <c r="P205" i="24" s="1"/>
  <c r="M204" i="30"/>
  <c r="P204" i="24" s="1"/>
  <c r="M203" i="30"/>
  <c r="P203" i="24" s="1"/>
  <c r="M202" i="30"/>
  <c r="P202" i="24" s="1"/>
  <c r="O201" i="24"/>
  <c r="N201" i="24"/>
  <c r="L200" i="30"/>
  <c r="M199" i="30"/>
  <c r="P199" i="24" s="1"/>
  <c r="L198" i="30"/>
  <c r="K198" i="30"/>
  <c r="N198" i="24" s="1"/>
  <c r="M197" i="30"/>
  <c r="P197" i="24" s="1"/>
  <c r="M196" i="30"/>
  <c r="P196" i="24" s="1"/>
  <c r="M195" i="30"/>
  <c r="P195" i="24" s="1"/>
  <c r="M194" i="30"/>
  <c r="P194" i="24" s="1"/>
  <c r="M193" i="30"/>
  <c r="P193" i="24" s="1"/>
  <c r="M192" i="30"/>
  <c r="P192" i="24" s="1"/>
  <c r="M191" i="30"/>
  <c r="P191" i="24" s="1"/>
  <c r="M190" i="30"/>
  <c r="P190" i="24" s="1"/>
  <c r="M189" i="30"/>
  <c r="P189" i="24" s="1"/>
  <c r="M188" i="30"/>
  <c r="P188" i="24" s="1"/>
  <c r="M187" i="30"/>
  <c r="P187" i="24" s="1"/>
  <c r="M186" i="30"/>
  <c r="P186" i="24" s="1"/>
  <c r="M185" i="30"/>
  <c r="P185" i="24" s="1"/>
  <c r="L184" i="30"/>
  <c r="K184" i="30"/>
  <c r="N184" i="24" s="1"/>
  <c r="M183" i="30"/>
  <c r="P183" i="24" s="1"/>
  <c r="M182" i="30"/>
  <c r="P182" i="24" s="1"/>
  <c r="M181" i="30"/>
  <c r="P181" i="24" s="1"/>
  <c r="M180" i="30"/>
  <c r="P180" i="24" s="1"/>
  <c r="M179" i="30"/>
  <c r="P179" i="24" s="1"/>
  <c r="M178" i="30"/>
  <c r="P178" i="24" s="1"/>
  <c r="M177" i="30"/>
  <c r="P177" i="24" s="1"/>
  <c r="M176" i="30"/>
  <c r="P176" i="24" s="1"/>
  <c r="M175" i="30"/>
  <c r="P175" i="24" s="1"/>
  <c r="L174" i="30"/>
  <c r="K174" i="30"/>
  <c r="N174" i="24" s="1"/>
  <c r="M173" i="30"/>
  <c r="P173" i="24" s="1"/>
  <c r="M172" i="30"/>
  <c r="P172" i="24" s="1"/>
  <c r="M171" i="30"/>
  <c r="P171" i="24" s="1"/>
  <c r="L170" i="30"/>
  <c r="O170" i="24" s="1"/>
  <c r="K170" i="30"/>
  <c r="M169" i="30"/>
  <c r="P169" i="24" s="1"/>
  <c r="M168" i="30"/>
  <c r="P168" i="24" s="1"/>
  <c r="M166" i="30"/>
  <c r="P166" i="24" s="1"/>
  <c r="M165" i="30"/>
  <c r="P165" i="24" s="1"/>
  <c r="M164" i="30"/>
  <c r="P164" i="24" s="1"/>
  <c r="M163" i="30"/>
  <c r="P163" i="24" s="1"/>
  <c r="M162" i="30"/>
  <c r="P162" i="24" s="1"/>
  <c r="M161" i="30"/>
  <c r="P161" i="24" s="1"/>
  <c r="M160" i="30"/>
  <c r="P160" i="24" s="1"/>
  <c r="M159" i="30"/>
  <c r="P159" i="24" s="1"/>
  <c r="M158" i="30"/>
  <c r="P158" i="24" s="1"/>
  <c r="M157" i="30"/>
  <c r="P157" i="24" s="1"/>
  <c r="M156" i="30"/>
  <c r="P156" i="24" s="1"/>
  <c r="M155" i="30"/>
  <c r="P155" i="24" s="1"/>
  <c r="M154" i="30"/>
  <c r="P154" i="24" s="1"/>
  <c r="M153" i="30"/>
  <c r="P153" i="24" s="1"/>
  <c r="L152" i="30"/>
  <c r="K152" i="30"/>
  <c r="N152" i="24" s="1"/>
  <c r="M151" i="30"/>
  <c r="P151" i="24" s="1"/>
  <c r="M150" i="30"/>
  <c r="P150" i="24" s="1"/>
  <c r="M149" i="30"/>
  <c r="P149" i="24" s="1"/>
  <c r="M148" i="30"/>
  <c r="P148" i="24" s="1"/>
  <c r="M147" i="30"/>
  <c r="P147" i="24" s="1"/>
  <c r="L146" i="30"/>
  <c r="K146" i="30"/>
  <c r="N146" i="24" s="1"/>
  <c r="M144" i="30"/>
  <c r="P144" i="24" s="1"/>
  <c r="M143" i="30"/>
  <c r="P143" i="24" s="1"/>
  <c r="L142" i="30"/>
  <c r="K142" i="30"/>
  <c r="N142" i="24" s="1"/>
  <c r="M141" i="30"/>
  <c r="P141" i="24" s="1"/>
  <c r="M140" i="30"/>
  <c r="P140" i="24" s="1"/>
  <c r="M139" i="30"/>
  <c r="P139" i="24" s="1"/>
  <c r="M138" i="30"/>
  <c r="P138" i="24" s="1"/>
  <c r="L137" i="30"/>
  <c r="O137" i="24" s="1"/>
  <c r="K137" i="30"/>
  <c r="N137" i="24" s="1"/>
  <c r="M136" i="30"/>
  <c r="P136" i="24" s="1"/>
  <c r="M135" i="30"/>
  <c r="P135" i="24" s="1"/>
  <c r="L134" i="30"/>
  <c r="O134" i="24" s="1"/>
  <c r="K134" i="30"/>
  <c r="N134" i="24" s="1"/>
  <c r="M133" i="30"/>
  <c r="P133" i="24" s="1"/>
  <c r="M132" i="30"/>
  <c r="P132" i="24" s="1"/>
  <c r="M131" i="30"/>
  <c r="P131" i="24" s="1"/>
  <c r="L130" i="30"/>
  <c r="O130" i="24" s="1"/>
  <c r="K130" i="30"/>
  <c r="M129" i="30"/>
  <c r="P129" i="24" s="1"/>
  <c r="M126" i="30"/>
  <c r="P126" i="24" s="1"/>
  <c r="M125" i="30"/>
  <c r="P125" i="24" s="1"/>
  <c r="L124" i="30"/>
  <c r="O124" i="24" s="1"/>
  <c r="K124" i="30"/>
  <c r="M123" i="30"/>
  <c r="P123" i="24" s="1"/>
  <c r="M121" i="30"/>
  <c r="P121" i="24" s="1"/>
  <c r="L120" i="30"/>
  <c r="O120" i="24" s="1"/>
  <c r="K120" i="30"/>
  <c r="M119" i="30"/>
  <c r="P119" i="24" s="1"/>
  <c r="L118" i="30"/>
  <c r="O118" i="24" s="1"/>
  <c r="K118" i="30"/>
  <c r="M117" i="30"/>
  <c r="P117" i="24" s="1"/>
  <c r="L116" i="30"/>
  <c r="O116" i="24" s="1"/>
  <c r="K116" i="30"/>
  <c r="M115" i="30"/>
  <c r="P115" i="24" s="1"/>
  <c r="M114" i="30"/>
  <c r="P114" i="24" s="1"/>
  <c r="M113" i="30"/>
  <c r="P113" i="24" s="1"/>
  <c r="L112" i="30"/>
  <c r="K112" i="30"/>
  <c r="N112" i="24" s="1"/>
  <c r="M110" i="30"/>
  <c r="P110" i="24" s="1"/>
  <c r="M109" i="30"/>
  <c r="P109" i="24" s="1"/>
  <c r="M108" i="30"/>
  <c r="P108" i="24" s="1"/>
  <c r="L107" i="30"/>
  <c r="O107" i="24" s="1"/>
  <c r="K107" i="30"/>
  <c r="N107" i="24" s="1"/>
  <c r="M106" i="30"/>
  <c r="P106" i="24" s="1"/>
  <c r="L105" i="30"/>
  <c r="O105" i="24" s="1"/>
  <c r="K105" i="30"/>
  <c r="N105" i="24" s="1"/>
  <c r="M104" i="30"/>
  <c r="P104" i="24" s="1"/>
  <c r="M103" i="30"/>
  <c r="P103" i="24" s="1"/>
  <c r="L102" i="30"/>
  <c r="K102" i="30"/>
  <c r="M100" i="30"/>
  <c r="P100" i="24" s="1"/>
  <c r="M99" i="30"/>
  <c r="P99" i="24" s="1"/>
  <c r="M98" i="30"/>
  <c r="P98" i="24" s="1"/>
  <c r="M97" i="30"/>
  <c r="P97" i="24" s="1"/>
  <c r="L96" i="30"/>
  <c r="K96" i="30"/>
  <c r="N96" i="24" s="1"/>
  <c r="M95" i="30"/>
  <c r="P95" i="24" s="1"/>
  <c r="M94" i="30"/>
  <c r="P94" i="24" s="1"/>
  <c r="M93" i="30"/>
  <c r="P93" i="24" s="1"/>
  <c r="M92" i="30"/>
  <c r="P92" i="24" s="1"/>
  <c r="M91" i="30"/>
  <c r="P91" i="24" s="1"/>
  <c r="L90" i="30"/>
  <c r="K90" i="30"/>
  <c r="N90" i="24" s="1"/>
  <c r="M89" i="30"/>
  <c r="P89" i="24" s="1"/>
  <c r="M88" i="30"/>
  <c r="P88" i="24" s="1"/>
  <c r="L87" i="30"/>
  <c r="O87" i="24" s="1"/>
  <c r="K87" i="30"/>
  <c r="N87" i="24" s="1"/>
  <c r="M86" i="30"/>
  <c r="P86" i="24" s="1"/>
  <c r="L85" i="30"/>
  <c r="O85" i="24" s="1"/>
  <c r="K85" i="30"/>
  <c r="N85" i="24" s="1"/>
  <c r="M84" i="30"/>
  <c r="P84" i="24" s="1"/>
  <c r="L83" i="30"/>
  <c r="O83" i="24" s="1"/>
  <c r="K83" i="30"/>
  <c r="N83" i="24" s="1"/>
  <c r="M82" i="30"/>
  <c r="P82" i="24" s="1"/>
  <c r="L81" i="30"/>
  <c r="O81" i="24" s="1"/>
  <c r="K81" i="30"/>
  <c r="N81" i="24" s="1"/>
  <c r="M80" i="30"/>
  <c r="P80" i="24" s="1"/>
  <c r="L79" i="30"/>
  <c r="O79" i="24" s="1"/>
  <c r="K79" i="30"/>
  <c r="N79" i="24" s="1"/>
  <c r="M77" i="30"/>
  <c r="P77" i="24" s="1"/>
  <c r="L76" i="30"/>
  <c r="K76" i="30"/>
  <c r="N76" i="24" s="1"/>
  <c r="M75" i="30"/>
  <c r="P75" i="24" s="1"/>
  <c r="L74" i="30"/>
  <c r="K74" i="30"/>
  <c r="N74" i="24" s="1"/>
  <c r="M72" i="30"/>
  <c r="P72" i="24" s="1"/>
  <c r="M71" i="30"/>
  <c r="P71" i="24" s="1"/>
  <c r="L70" i="30"/>
  <c r="K70" i="30"/>
  <c r="N70" i="24" s="1"/>
  <c r="M69" i="30"/>
  <c r="P69" i="24" s="1"/>
  <c r="M68" i="30"/>
  <c r="P68" i="24" s="1"/>
  <c r="L67" i="30"/>
  <c r="O67" i="24" s="1"/>
  <c r="K67" i="30"/>
  <c r="N67" i="24" s="1"/>
  <c r="M66" i="30"/>
  <c r="P66" i="24" s="1"/>
  <c r="M65" i="30"/>
  <c r="P65" i="24" s="1"/>
  <c r="L64" i="30"/>
  <c r="O64" i="24" s="1"/>
  <c r="K64" i="30"/>
  <c r="M63" i="30"/>
  <c r="P63" i="24" s="1"/>
  <c r="M62" i="30"/>
  <c r="P62" i="24" s="1"/>
  <c r="L61" i="30"/>
  <c r="K61" i="30"/>
  <c r="M59" i="30"/>
  <c r="P59" i="24" s="1"/>
  <c r="M58" i="30"/>
  <c r="P58" i="24" s="1"/>
  <c r="L57" i="30"/>
  <c r="O57" i="24" s="1"/>
  <c r="K57" i="30"/>
  <c r="M56" i="30"/>
  <c r="P56" i="24" s="1"/>
  <c r="M55" i="30"/>
  <c r="P55" i="24" s="1"/>
  <c r="L54" i="30"/>
  <c r="K54" i="30"/>
  <c r="N54" i="24" s="1"/>
  <c r="M51" i="30"/>
  <c r="P51" i="24" s="1"/>
  <c r="M50" i="30"/>
  <c r="P50" i="24" s="1"/>
  <c r="L49" i="30"/>
  <c r="O49" i="24" s="1"/>
  <c r="K49" i="30"/>
  <c r="M48" i="30"/>
  <c r="P48" i="24" s="1"/>
  <c r="M47" i="30"/>
  <c r="P47" i="24" s="1"/>
  <c r="L46" i="30"/>
  <c r="K46" i="30"/>
  <c r="N46" i="24" s="1"/>
  <c r="M45" i="30"/>
  <c r="P45" i="24" s="1"/>
  <c r="M44" i="30"/>
  <c r="P44" i="24" s="1"/>
  <c r="M43" i="30"/>
  <c r="P43" i="24" s="1"/>
  <c r="M42" i="30"/>
  <c r="P42" i="24" s="1"/>
  <c r="M41" i="30"/>
  <c r="P41" i="24" s="1"/>
  <c r="L40" i="30"/>
  <c r="O40" i="24" s="1"/>
  <c r="K40" i="30"/>
  <c r="N40" i="24" s="1"/>
  <c r="M39" i="30"/>
  <c r="P39" i="24" s="1"/>
  <c r="M38" i="30"/>
  <c r="P38" i="24" s="1"/>
  <c r="M37" i="30"/>
  <c r="P37" i="24" s="1"/>
  <c r="M36" i="30"/>
  <c r="P36" i="24" s="1"/>
  <c r="M35" i="30"/>
  <c r="P35" i="24" s="1"/>
  <c r="M34" i="30"/>
  <c r="P34" i="24" s="1"/>
  <c r="M33" i="30"/>
  <c r="P33" i="24" s="1"/>
  <c r="L32" i="30"/>
  <c r="O32" i="24" s="1"/>
  <c r="K32" i="30"/>
  <c r="M31" i="30"/>
  <c r="P31" i="24" s="1"/>
  <c r="L30" i="30"/>
  <c r="O30" i="24" s="1"/>
  <c r="K30" i="30"/>
  <c r="M28" i="30"/>
  <c r="P28" i="24" s="1"/>
  <c r="M27" i="30"/>
  <c r="P27" i="24" s="1"/>
  <c r="M26" i="30"/>
  <c r="P26" i="24" s="1"/>
  <c r="L25" i="30"/>
  <c r="O25" i="24" s="1"/>
  <c r="K25" i="30"/>
  <c r="M24" i="30"/>
  <c r="P24" i="24" s="1"/>
  <c r="L23" i="30"/>
  <c r="O23" i="24" s="1"/>
  <c r="K23" i="30"/>
  <c r="M22" i="30"/>
  <c r="P22" i="24" s="1"/>
  <c r="M21" i="30"/>
  <c r="P21" i="24" s="1"/>
  <c r="M20" i="30"/>
  <c r="P20" i="24" s="1"/>
  <c r="M19" i="30"/>
  <c r="P19" i="24" s="1"/>
  <c r="M18" i="30"/>
  <c r="P18" i="24" s="1"/>
  <c r="L17" i="30"/>
  <c r="M16" i="30"/>
  <c r="P16" i="24" s="1"/>
  <c r="M14" i="30"/>
  <c r="P14" i="24" s="1"/>
  <c r="M13" i="30"/>
  <c r="P13" i="24" s="1"/>
  <c r="M12" i="30"/>
  <c r="P12" i="24" s="1"/>
  <c r="L11" i="30"/>
  <c r="O11" i="24" s="1"/>
  <c r="K11" i="30"/>
  <c r="N11" i="24" s="1"/>
  <c r="M9" i="30"/>
  <c r="P9" i="24" s="1"/>
  <c r="M8" i="30"/>
  <c r="P8" i="24" s="1"/>
  <c r="M7" i="30"/>
  <c r="P7" i="24" s="1"/>
  <c r="L6" i="30"/>
  <c r="O6" i="24" s="1"/>
  <c r="K6" i="30"/>
  <c r="M331" i="29"/>
  <c r="M331" i="24" s="1"/>
  <c r="M328" i="29"/>
  <c r="M328" i="24" s="1"/>
  <c r="M325" i="29"/>
  <c r="M325" i="24" s="1"/>
  <c r="M324" i="29"/>
  <c r="M324" i="24" s="1"/>
  <c r="L323" i="29"/>
  <c r="K323" i="29"/>
  <c r="K323" i="24" s="1"/>
  <c r="M322" i="29"/>
  <c r="M322" i="24" s="1"/>
  <c r="L321" i="29"/>
  <c r="K321" i="29"/>
  <c r="K321" i="24" s="1"/>
  <c r="M320" i="29"/>
  <c r="M320" i="24" s="1"/>
  <c r="L319" i="29"/>
  <c r="K319" i="29"/>
  <c r="K319" i="24" s="1"/>
  <c r="M318" i="29"/>
  <c r="M318" i="24" s="1"/>
  <c r="L317" i="29"/>
  <c r="K317" i="29"/>
  <c r="K317" i="24" s="1"/>
  <c r="M316" i="29"/>
  <c r="M316" i="24" s="1"/>
  <c r="L315" i="29"/>
  <c r="K315" i="29"/>
  <c r="K315" i="24" s="1"/>
  <c r="M314" i="29"/>
  <c r="M314" i="24" s="1"/>
  <c r="L313" i="29"/>
  <c r="K313" i="29"/>
  <c r="K313" i="24" s="1"/>
  <c r="M312" i="29"/>
  <c r="M312" i="24" s="1"/>
  <c r="L311" i="29"/>
  <c r="K311" i="29"/>
  <c r="K311" i="24" s="1"/>
  <c r="M310" i="29"/>
  <c r="M310" i="24" s="1"/>
  <c r="L309" i="29"/>
  <c r="K309" i="29"/>
  <c r="K309" i="24" s="1"/>
  <c r="M308" i="29"/>
  <c r="M308" i="24" s="1"/>
  <c r="L307" i="29"/>
  <c r="K307" i="29"/>
  <c r="K307" i="24" s="1"/>
  <c r="M306" i="29"/>
  <c r="M306" i="24" s="1"/>
  <c r="M305" i="29"/>
  <c r="M305" i="24" s="1"/>
  <c r="S305" i="24" s="1"/>
  <c r="M304" i="29"/>
  <c r="M304" i="24" s="1"/>
  <c r="L303" i="29"/>
  <c r="L303" i="24" s="1"/>
  <c r="K303" i="29"/>
  <c r="M302" i="29"/>
  <c r="M302" i="24" s="1"/>
  <c r="S302" i="24" s="1"/>
  <c r="M301" i="29"/>
  <c r="M301" i="24" s="1"/>
  <c r="K300" i="29"/>
  <c r="M299" i="29"/>
  <c r="M299" i="24" s="1"/>
  <c r="L298" i="29"/>
  <c r="L298" i="24" s="1"/>
  <c r="K298" i="29"/>
  <c r="M297" i="29"/>
  <c r="M297" i="24" s="1"/>
  <c r="L296" i="29"/>
  <c r="L296" i="24" s="1"/>
  <c r="K296" i="29"/>
  <c r="M295" i="29"/>
  <c r="M295" i="24" s="1"/>
  <c r="S295" i="24" s="1"/>
  <c r="L294" i="29"/>
  <c r="K294" i="29"/>
  <c r="M292" i="29"/>
  <c r="M292" i="24" s="1"/>
  <c r="M291" i="29"/>
  <c r="M291" i="24" s="1"/>
  <c r="L290" i="29"/>
  <c r="L290" i="24" s="1"/>
  <c r="R290" i="24" s="1"/>
  <c r="K290" i="29"/>
  <c r="M289" i="29"/>
  <c r="M289" i="24" s="1"/>
  <c r="L288" i="29"/>
  <c r="L288" i="24" s="1"/>
  <c r="R288" i="24" s="1"/>
  <c r="K288" i="29"/>
  <c r="M287" i="29"/>
  <c r="M287" i="24" s="1"/>
  <c r="L286" i="29"/>
  <c r="L286" i="24" s="1"/>
  <c r="R286" i="24" s="1"/>
  <c r="K286" i="29"/>
  <c r="M285" i="29"/>
  <c r="M285" i="24" s="1"/>
  <c r="L284" i="29"/>
  <c r="L284" i="24" s="1"/>
  <c r="R284" i="24" s="1"/>
  <c r="K284" i="29"/>
  <c r="M283" i="29"/>
  <c r="M283" i="24" s="1"/>
  <c r="L282" i="29"/>
  <c r="L282" i="24" s="1"/>
  <c r="K282" i="29"/>
  <c r="M281" i="29"/>
  <c r="M281" i="24" s="1"/>
  <c r="L280" i="29"/>
  <c r="L280" i="24" s="1"/>
  <c r="K280" i="29"/>
  <c r="M279" i="29"/>
  <c r="M279" i="24" s="1"/>
  <c r="L278" i="29"/>
  <c r="L278" i="24" s="1"/>
  <c r="K278" i="29"/>
  <c r="M277" i="29"/>
  <c r="M277" i="24" s="1"/>
  <c r="L276" i="29"/>
  <c r="L276" i="24" s="1"/>
  <c r="K276" i="29"/>
  <c r="M275" i="29"/>
  <c r="M275" i="24" s="1"/>
  <c r="L274" i="29"/>
  <c r="L274" i="24" s="1"/>
  <c r="K274" i="29"/>
  <c r="M273" i="29"/>
  <c r="M273" i="24" s="1"/>
  <c r="M272" i="29"/>
  <c r="M272" i="24" s="1"/>
  <c r="M271" i="29"/>
  <c r="M271" i="24" s="1"/>
  <c r="L270" i="29"/>
  <c r="K270" i="29"/>
  <c r="K270" i="24" s="1"/>
  <c r="M269" i="29"/>
  <c r="M269" i="24" s="1"/>
  <c r="M268" i="29"/>
  <c r="M268" i="24" s="1"/>
  <c r="M266" i="29"/>
  <c r="M266" i="24" s="1"/>
  <c r="L265" i="29"/>
  <c r="K265" i="29"/>
  <c r="M262" i="29"/>
  <c r="M262" i="24" s="1"/>
  <c r="L261" i="29"/>
  <c r="K261" i="29"/>
  <c r="K261" i="24" s="1"/>
  <c r="M260" i="29"/>
  <c r="M260" i="24" s="1"/>
  <c r="L259" i="29"/>
  <c r="K259" i="29"/>
  <c r="K259" i="24" s="1"/>
  <c r="M258" i="29"/>
  <c r="M258" i="24" s="1"/>
  <c r="L257" i="29"/>
  <c r="K257" i="29"/>
  <c r="K257" i="24" s="1"/>
  <c r="M256" i="29"/>
  <c r="M256" i="24" s="1"/>
  <c r="M255" i="29"/>
  <c r="M255" i="24" s="1"/>
  <c r="L254" i="29"/>
  <c r="L254" i="24" s="1"/>
  <c r="K254" i="29"/>
  <c r="K254" i="24" s="1"/>
  <c r="M253" i="29"/>
  <c r="M253" i="24" s="1"/>
  <c r="M252" i="29"/>
  <c r="M252" i="24" s="1"/>
  <c r="M251" i="29"/>
  <c r="M251" i="24" s="1"/>
  <c r="K250" i="29"/>
  <c r="M249" i="29"/>
  <c r="M249" i="24" s="1"/>
  <c r="M248" i="29"/>
  <c r="M248" i="24" s="1"/>
  <c r="L247" i="29"/>
  <c r="K247" i="29"/>
  <c r="K247" i="24" s="1"/>
  <c r="M245" i="29"/>
  <c r="M245" i="24" s="1"/>
  <c r="L244" i="29"/>
  <c r="L244" i="24" s="1"/>
  <c r="K244" i="29"/>
  <c r="M242" i="29"/>
  <c r="M242" i="24" s="1"/>
  <c r="L241" i="29"/>
  <c r="L241" i="24" s="1"/>
  <c r="K241" i="29"/>
  <c r="M240" i="29"/>
  <c r="M240" i="24" s="1"/>
  <c r="M239" i="29"/>
  <c r="M239" i="24" s="1"/>
  <c r="S239" i="24" s="1"/>
  <c r="M237" i="29"/>
  <c r="M237" i="24" s="1"/>
  <c r="M236" i="29"/>
  <c r="M236" i="24" s="1"/>
  <c r="S236" i="24" s="1"/>
  <c r="M235" i="29"/>
  <c r="M235" i="24" s="1"/>
  <c r="M233" i="29"/>
  <c r="M233" i="24" s="1"/>
  <c r="M232" i="29"/>
  <c r="M232" i="24" s="1"/>
  <c r="L231" i="29"/>
  <c r="L231" i="24" s="1"/>
  <c r="K231" i="29"/>
  <c r="M229" i="29"/>
  <c r="M229" i="24" s="1"/>
  <c r="L228" i="29"/>
  <c r="L228" i="24" s="1"/>
  <c r="K228" i="29"/>
  <c r="K228" i="24" s="1"/>
  <c r="M227" i="29"/>
  <c r="M227" i="24" s="1"/>
  <c r="M226" i="29"/>
  <c r="M226" i="24" s="1"/>
  <c r="L225" i="29"/>
  <c r="L225" i="24" s="1"/>
  <c r="K225" i="29"/>
  <c r="M224" i="29"/>
  <c r="M224" i="24" s="1"/>
  <c r="M223" i="29"/>
  <c r="M223" i="24" s="1"/>
  <c r="L222" i="29"/>
  <c r="L222" i="24" s="1"/>
  <c r="K222" i="29"/>
  <c r="M219" i="29"/>
  <c r="M219" i="24" s="1"/>
  <c r="L218" i="29"/>
  <c r="L218" i="24" s="1"/>
  <c r="K218" i="29"/>
  <c r="K218" i="24" s="1"/>
  <c r="M217" i="29"/>
  <c r="M217" i="24" s="1"/>
  <c r="M216" i="29"/>
  <c r="M216" i="24" s="1"/>
  <c r="L215" i="29"/>
  <c r="K215" i="29"/>
  <c r="M213" i="29"/>
  <c r="M213" i="24" s="1"/>
  <c r="L212" i="29"/>
  <c r="L212" i="24" s="1"/>
  <c r="K212" i="29"/>
  <c r="K212" i="24" s="1"/>
  <c r="M211" i="29"/>
  <c r="M211" i="24" s="1"/>
  <c r="M210" i="29"/>
  <c r="M210" i="24" s="1"/>
  <c r="S210" i="24" s="1"/>
  <c r="M209" i="29"/>
  <c r="M209" i="24" s="1"/>
  <c r="M208" i="29"/>
  <c r="M208" i="24" s="1"/>
  <c r="M207" i="29"/>
  <c r="M207" i="24" s="1"/>
  <c r="S207" i="24" s="1"/>
  <c r="M206" i="29"/>
  <c r="M206" i="24" s="1"/>
  <c r="S206" i="24" s="1"/>
  <c r="M205" i="29"/>
  <c r="M205" i="24" s="1"/>
  <c r="M204" i="29"/>
  <c r="M204" i="24" s="1"/>
  <c r="S204" i="24" s="1"/>
  <c r="M203" i="29"/>
  <c r="M203" i="24" s="1"/>
  <c r="S203" i="24" s="1"/>
  <c r="M202" i="29"/>
  <c r="M202" i="24" s="1"/>
  <c r="S202" i="24" s="1"/>
  <c r="M199" i="29"/>
  <c r="M199" i="24" s="1"/>
  <c r="L198" i="29"/>
  <c r="L198" i="24" s="1"/>
  <c r="K198" i="29"/>
  <c r="M197" i="29"/>
  <c r="M197" i="24" s="1"/>
  <c r="M196" i="29"/>
  <c r="M196" i="24" s="1"/>
  <c r="M195" i="29"/>
  <c r="M195" i="24" s="1"/>
  <c r="M194" i="29"/>
  <c r="M194" i="24" s="1"/>
  <c r="M193" i="29"/>
  <c r="M193" i="24" s="1"/>
  <c r="M192" i="29"/>
  <c r="M192" i="24" s="1"/>
  <c r="M191" i="29"/>
  <c r="M191" i="24" s="1"/>
  <c r="M190" i="29"/>
  <c r="M190" i="24" s="1"/>
  <c r="M189" i="29"/>
  <c r="M189" i="24" s="1"/>
  <c r="M188" i="29"/>
  <c r="M188" i="24" s="1"/>
  <c r="M187" i="29"/>
  <c r="M187" i="24" s="1"/>
  <c r="M186" i="29"/>
  <c r="M186" i="24" s="1"/>
  <c r="M185" i="29"/>
  <c r="M185" i="24" s="1"/>
  <c r="L184" i="29"/>
  <c r="L184" i="24" s="1"/>
  <c r="K184" i="29"/>
  <c r="M183" i="29"/>
  <c r="M183" i="24" s="1"/>
  <c r="M182" i="29"/>
  <c r="M182" i="24" s="1"/>
  <c r="M181" i="29"/>
  <c r="M181" i="24" s="1"/>
  <c r="M180" i="29"/>
  <c r="M180" i="24" s="1"/>
  <c r="M179" i="29"/>
  <c r="M179" i="24" s="1"/>
  <c r="M178" i="29"/>
  <c r="M178" i="24" s="1"/>
  <c r="M177" i="29"/>
  <c r="M177" i="24" s="1"/>
  <c r="M176" i="29"/>
  <c r="M176" i="24" s="1"/>
  <c r="M175" i="29"/>
  <c r="M175" i="24" s="1"/>
  <c r="L174" i="29"/>
  <c r="L174" i="24" s="1"/>
  <c r="K174" i="29"/>
  <c r="M173" i="29"/>
  <c r="M173" i="24" s="1"/>
  <c r="M172" i="29"/>
  <c r="M172" i="24" s="1"/>
  <c r="M171" i="29"/>
  <c r="M171" i="24" s="1"/>
  <c r="L170" i="29"/>
  <c r="K170" i="29"/>
  <c r="K170" i="24" s="1"/>
  <c r="M169" i="29"/>
  <c r="M169" i="24" s="1"/>
  <c r="M168" i="29"/>
  <c r="M168" i="24" s="1"/>
  <c r="M166" i="29"/>
  <c r="M166" i="24" s="1"/>
  <c r="M165" i="29"/>
  <c r="M165" i="24" s="1"/>
  <c r="M164" i="29"/>
  <c r="M164" i="24" s="1"/>
  <c r="M163" i="29"/>
  <c r="M163" i="24" s="1"/>
  <c r="M162" i="29"/>
  <c r="M162" i="24" s="1"/>
  <c r="M161" i="29"/>
  <c r="M161" i="24" s="1"/>
  <c r="M160" i="29"/>
  <c r="M160" i="24" s="1"/>
  <c r="M159" i="29"/>
  <c r="M159" i="24" s="1"/>
  <c r="M158" i="29"/>
  <c r="M158" i="24" s="1"/>
  <c r="M157" i="29"/>
  <c r="M157" i="24" s="1"/>
  <c r="M156" i="29"/>
  <c r="M156" i="24" s="1"/>
  <c r="M155" i="29"/>
  <c r="M155" i="24" s="1"/>
  <c r="M154" i="29"/>
  <c r="M154" i="24" s="1"/>
  <c r="M153" i="29"/>
  <c r="M153" i="24" s="1"/>
  <c r="L152" i="29"/>
  <c r="L152" i="24" s="1"/>
  <c r="K152" i="29"/>
  <c r="M151" i="29"/>
  <c r="M151" i="24" s="1"/>
  <c r="M150" i="29"/>
  <c r="M150" i="24" s="1"/>
  <c r="M149" i="29"/>
  <c r="M149" i="24" s="1"/>
  <c r="M148" i="29"/>
  <c r="M148" i="24" s="1"/>
  <c r="M147" i="29"/>
  <c r="M147" i="24" s="1"/>
  <c r="L146" i="29"/>
  <c r="K146" i="29"/>
  <c r="M144" i="29"/>
  <c r="M144" i="24" s="1"/>
  <c r="M143" i="29"/>
  <c r="M143" i="24" s="1"/>
  <c r="L142" i="29"/>
  <c r="L142" i="24" s="1"/>
  <c r="K142" i="29"/>
  <c r="M141" i="29"/>
  <c r="M141" i="24" s="1"/>
  <c r="M140" i="29"/>
  <c r="M140" i="24" s="1"/>
  <c r="M139" i="29"/>
  <c r="M139" i="24" s="1"/>
  <c r="M138" i="29"/>
  <c r="M138" i="24" s="1"/>
  <c r="L137" i="29"/>
  <c r="L137" i="24" s="1"/>
  <c r="K137" i="29"/>
  <c r="K137" i="24" s="1"/>
  <c r="M136" i="29"/>
  <c r="M136" i="24" s="1"/>
  <c r="M135" i="29"/>
  <c r="M135" i="24" s="1"/>
  <c r="L134" i="29"/>
  <c r="L134" i="24" s="1"/>
  <c r="K134" i="29"/>
  <c r="M133" i="29"/>
  <c r="M133" i="24" s="1"/>
  <c r="M132" i="29"/>
  <c r="M132" i="24" s="1"/>
  <c r="M131" i="29"/>
  <c r="M131" i="24" s="1"/>
  <c r="L130" i="29"/>
  <c r="K130" i="29"/>
  <c r="K130" i="24" s="1"/>
  <c r="M129" i="29"/>
  <c r="M129" i="24" s="1"/>
  <c r="M126" i="29"/>
  <c r="M126" i="24" s="1"/>
  <c r="M125" i="29"/>
  <c r="M125" i="24" s="1"/>
  <c r="L124" i="29"/>
  <c r="K124" i="29"/>
  <c r="K124" i="24" s="1"/>
  <c r="M123" i="29"/>
  <c r="M123" i="24" s="1"/>
  <c r="M121" i="29"/>
  <c r="M121" i="24" s="1"/>
  <c r="L120" i="29"/>
  <c r="K120" i="29"/>
  <c r="K120" i="24" s="1"/>
  <c r="M119" i="29"/>
  <c r="M119" i="24" s="1"/>
  <c r="L118" i="29"/>
  <c r="K118" i="29"/>
  <c r="K118" i="24" s="1"/>
  <c r="M117" i="29"/>
  <c r="M117" i="24" s="1"/>
  <c r="L116" i="29"/>
  <c r="K116" i="29"/>
  <c r="K116" i="24" s="1"/>
  <c r="M115" i="29"/>
  <c r="M115" i="24" s="1"/>
  <c r="M114" i="29"/>
  <c r="M114" i="24" s="1"/>
  <c r="M113" i="29"/>
  <c r="M113" i="24" s="1"/>
  <c r="L112" i="29"/>
  <c r="K112" i="29"/>
  <c r="M110" i="29"/>
  <c r="M110" i="24" s="1"/>
  <c r="M109" i="29"/>
  <c r="M109" i="24" s="1"/>
  <c r="M108" i="29"/>
  <c r="M108" i="24" s="1"/>
  <c r="L107" i="29"/>
  <c r="L107" i="24" s="1"/>
  <c r="K107" i="29"/>
  <c r="M106" i="29"/>
  <c r="M106" i="24" s="1"/>
  <c r="L105" i="24"/>
  <c r="K105" i="29"/>
  <c r="M104" i="29"/>
  <c r="M104" i="24" s="1"/>
  <c r="M103" i="29"/>
  <c r="M103" i="24" s="1"/>
  <c r="L102" i="29"/>
  <c r="K102" i="29"/>
  <c r="K102" i="24" s="1"/>
  <c r="M100" i="29"/>
  <c r="M100" i="24" s="1"/>
  <c r="M99" i="29"/>
  <c r="M99" i="24" s="1"/>
  <c r="M98" i="29"/>
  <c r="M98" i="24" s="1"/>
  <c r="M97" i="29"/>
  <c r="M97" i="24" s="1"/>
  <c r="L96" i="29"/>
  <c r="L96" i="24" s="1"/>
  <c r="K96" i="29"/>
  <c r="M95" i="29"/>
  <c r="M95" i="24" s="1"/>
  <c r="M94" i="29"/>
  <c r="M94" i="24" s="1"/>
  <c r="M93" i="29"/>
  <c r="M93" i="24" s="1"/>
  <c r="M92" i="29"/>
  <c r="M92" i="24" s="1"/>
  <c r="M91" i="29"/>
  <c r="M91" i="24" s="1"/>
  <c r="L90" i="29"/>
  <c r="L90" i="24" s="1"/>
  <c r="K90" i="29"/>
  <c r="M89" i="29"/>
  <c r="M89" i="24" s="1"/>
  <c r="M88" i="29"/>
  <c r="M88" i="24" s="1"/>
  <c r="L87" i="29"/>
  <c r="L87" i="24" s="1"/>
  <c r="R87" i="24" s="1"/>
  <c r="K87" i="29"/>
  <c r="M86" i="29"/>
  <c r="M86" i="24" s="1"/>
  <c r="L85" i="29"/>
  <c r="L85" i="24" s="1"/>
  <c r="K85" i="29"/>
  <c r="M84" i="29"/>
  <c r="M84" i="24" s="1"/>
  <c r="L83" i="29"/>
  <c r="L83" i="24" s="1"/>
  <c r="R83" i="24" s="1"/>
  <c r="K83" i="29"/>
  <c r="M82" i="29"/>
  <c r="M82" i="24" s="1"/>
  <c r="L81" i="29"/>
  <c r="L81" i="24" s="1"/>
  <c r="K81" i="29"/>
  <c r="M80" i="29"/>
  <c r="M80" i="24" s="1"/>
  <c r="L79" i="29"/>
  <c r="K79" i="29"/>
  <c r="M77" i="29"/>
  <c r="M77" i="24" s="1"/>
  <c r="L76" i="29"/>
  <c r="L76" i="24" s="1"/>
  <c r="K76" i="29"/>
  <c r="M75" i="29"/>
  <c r="M75" i="24" s="1"/>
  <c r="L74" i="29"/>
  <c r="L74" i="24" s="1"/>
  <c r="K74" i="29"/>
  <c r="M72" i="29"/>
  <c r="M72" i="24" s="1"/>
  <c r="M71" i="29"/>
  <c r="M71" i="24" s="1"/>
  <c r="L70" i="29"/>
  <c r="L70" i="24" s="1"/>
  <c r="K70" i="29"/>
  <c r="M69" i="29"/>
  <c r="M69" i="24" s="1"/>
  <c r="M68" i="29"/>
  <c r="M68" i="24" s="1"/>
  <c r="L67" i="29"/>
  <c r="L67" i="24" s="1"/>
  <c r="R67" i="24" s="1"/>
  <c r="K67" i="29"/>
  <c r="K67" i="24" s="1"/>
  <c r="Q67" i="24" s="1"/>
  <c r="M66" i="29"/>
  <c r="M66" i="24" s="1"/>
  <c r="M65" i="29"/>
  <c r="M65" i="24" s="1"/>
  <c r="L64" i="29"/>
  <c r="K64" i="29"/>
  <c r="K64" i="24" s="1"/>
  <c r="M63" i="29"/>
  <c r="M63" i="24" s="1"/>
  <c r="S63" i="24" s="1"/>
  <c r="M62" i="29"/>
  <c r="M62" i="24" s="1"/>
  <c r="L61" i="29"/>
  <c r="L61" i="24" s="1"/>
  <c r="K61" i="29"/>
  <c r="K61" i="24" s="1"/>
  <c r="M59" i="29"/>
  <c r="M59" i="24" s="1"/>
  <c r="M58" i="29"/>
  <c r="M58" i="24" s="1"/>
  <c r="L57" i="29"/>
  <c r="L57" i="24" s="1"/>
  <c r="K57" i="29"/>
  <c r="K57" i="24" s="1"/>
  <c r="M56" i="29"/>
  <c r="M56" i="24" s="1"/>
  <c r="M55" i="29"/>
  <c r="M55" i="24" s="1"/>
  <c r="L54" i="29"/>
  <c r="L54" i="24" s="1"/>
  <c r="K54" i="29"/>
  <c r="M51" i="29"/>
  <c r="M51" i="24" s="1"/>
  <c r="M50" i="29"/>
  <c r="M50" i="24" s="1"/>
  <c r="L49" i="29"/>
  <c r="L49" i="24" s="1"/>
  <c r="R49" i="24" s="1"/>
  <c r="K49" i="29"/>
  <c r="K49" i="24" s="1"/>
  <c r="M48" i="29"/>
  <c r="M48" i="24" s="1"/>
  <c r="M47" i="29"/>
  <c r="M47" i="24" s="1"/>
  <c r="L46" i="29"/>
  <c r="L46" i="24" s="1"/>
  <c r="K46" i="29"/>
  <c r="M45" i="29"/>
  <c r="M45" i="24" s="1"/>
  <c r="M44" i="29"/>
  <c r="M44" i="24" s="1"/>
  <c r="M43" i="29"/>
  <c r="M43" i="24" s="1"/>
  <c r="M42" i="29"/>
  <c r="M42" i="24" s="1"/>
  <c r="M41" i="29"/>
  <c r="M41" i="24" s="1"/>
  <c r="L40" i="29"/>
  <c r="L40" i="24" s="1"/>
  <c r="K40" i="29"/>
  <c r="M39" i="29"/>
  <c r="M39" i="24" s="1"/>
  <c r="M38" i="29"/>
  <c r="M38" i="24" s="1"/>
  <c r="M37" i="29"/>
  <c r="M37" i="24" s="1"/>
  <c r="M36" i="29"/>
  <c r="M36" i="24" s="1"/>
  <c r="M35" i="29"/>
  <c r="M35" i="24" s="1"/>
  <c r="M34" i="29"/>
  <c r="M34" i="24" s="1"/>
  <c r="M33" i="29"/>
  <c r="M33" i="24" s="1"/>
  <c r="L32" i="29"/>
  <c r="K32" i="29"/>
  <c r="K32" i="24" s="1"/>
  <c r="M31" i="29"/>
  <c r="M31" i="24" s="1"/>
  <c r="L30" i="29"/>
  <c r="L30" i="24" s="1"/>
  <c r="K30" i="29"/>
  <c r="K30" i="24" s="1"/>
  <c r="M28" i="29"/>
  <c r="M28" i="24" s="1"/>
  <c r="M27" i="29"/>
  <c r="M27" i="24" s="1"/>
  <c r="M26" i="29"/>
  <c r="M26" i="24" s="1"/>
  <c r="L25" i="29"/>
  <c r="L25" i="24" s="1"/>
  <c r="R25" i="24" s="1"/>
  <c r="K25" i="29"/>
  <c r="K25" i="24" s="1"/>
  <c r="M24" i="29"/>
  <c r="M24" i="24" s="1"/>
  <c r="L23" i="29"/>
  <c r="L23" i="24" s="1"/>
  <c r="K23" i="29"/>
  <c r="K23" i="24" s="1"/>
  <c r="M22" i="29"/>
  <c r="M22" i="24" s="1"/>
  <c r="M21" i="29"/>
  <c r="M21" i="24" s="1"/>
  <c r="M20" i="29"/>
  <c r="M20" i="24" s="1"/>
  <c r="M19" i="29"/>
  <c r="M19" i="24" s="1"/>
  <c r="M18" i="29"/>
  <c r="M18" i="24" s="1"/>
  <c r="L17" i="29"/>
  <c r="L17" i="24" s="1"/>
  <c r="K17" i="29"/>
  <c r="K17" i="24" s="1"/>
  <c r="M16" i="29"/>
  <c r="M16" i="24" s="1"/>
  <c r="M14" i="29"/>
  <c r="M14" i="24" s="1"/>
  <c r="M13" i="29"/>
  <c r="M13" i="24" s="1"/>
  <c r="M12" i="29"/>
  <c r="M12" i="24" s="1"/>
  <c r="L11" i="29"/>
  <c r="K11" i="29"/>
  <c r="K11" i="24" s="1"/>
  <c r="M9" i="29"/>
  <c r="M9" i="24" s="1"/>
  <c r="M8" i="29"/>
  <c r="M8" i="24" s="1"/>
  <c r="M7" i="29"/>
  <c r="M7" i="24" s="1"/>
  <c r="L6" i="29"/>
  <c r="L6" i="24" s="1"/>
  <c r="K6" i="29"/>
  <c r="K6" i="24" s="1"/>
  <c r="M331" i="28"/>
  <c r="V331" i="18" s="1"/>
  <c r="M328" i="28"/>
  <c r="V328" i="18" s="1"/>
  <c r="M325" i="28"/>
  <c r="V325" i="18" s="1"/>
  <c r="M324" i="28"/>
  <c r="V324" i="18" s="1"/>
  <c r="L323" i="28"/>
  <c r="U323" i="18" s="1"/>
  <c r="K323" i="28"/>
  <c r="M322" i="28"/>
  <c r="V322" i="18" s="1"/>
  <c r="L321" i="28"/>
  <c r="U321" i="18" s="1"/>
  <c r="K321" i="28"/>
  <c r="M320" i="28"/>
  <c r="V320" i="18" s="1"/>
  <c r="L319" i="28"/>
  <c r="U319" i="18" s="1"/>
  <c r="K319" i="28"/>
  <c r="M318" i="28"/>
  <c r="V318" i="18" s="1"/>
  <c r="L317" i="28"/>
  <c r="U317" i="18" s="1"/>
  <c r="K317" i="28"/>
  <c r="M316" i="28"/>
  <c r="V316" i="18" s="1"/>
  <c r="L315" i="28"/>
  <c r="U315" i="18" s="1"/>
  <c r="K315" i="28"/>
  <c r="M314" i="28"/>
  <c r="V314" i="18" s="1"/>
  <c r="L313" i="28"/>
  <c r="U313" i="18" s="1"/>
  <c r="K313" i="28"/>
  <c r="M312" i="28"/>
  <c r="V312" i="18" s="1"/>
  <c r="L311" i="28"/>
  <c r="U311" i="18" s="1"/>
  <c r="K311" i="28"/>
  <c r="M310" i="28"/>
  <c r="V310" i="18" s="1"/>
  <c r="L309" i="28"/>
  <c r="U309" i="18" s="1"/>
  <c r="K309" i="28"/>
  <c r="M308" i="28"/>
  <c r="V308" i="18" s="1"/>
  <c r="L307" i="28"/>
  <c r="U307" i="18" s="1"/>
  <c r="K307" i="28"/>
  <c r="M306" i="28"/>
  <c r="V306" i="18" s="1"/>
  <c r="M305" i="28"/>
  <c r="V305" i="18" s="1"/>
  <c r="M304" i="28"/>
  <c r="V304" i="18" s="1"/>
  <c r="L303" i="28"/>
  <c r="K303" i="28"/>
  <c r="T303" i="18" s="1"/>
  <c r="M302" i="28"/>
  <c r="V302" i="18" s="1"/>
  <c r="M301" i="28"/>
  <c r="V301" i="18" s="1"/>
  <c r="K300" i="28"/>
  <c r="T300" i="18" s="1"/>
  <c r="M299" i="28"/>
  <c r="V299" i="18" s="1"/>
  <c r="L298" i="28"/>
  <c r="U298" i="18" s="1"/>
  <c r="K298" i="28"/>
  <c r="T298" i="18" s="1"/>
  <c r="M297" i="28"/>
  <c r="V297" i="18" s="1"/>
  <c r="L296" i="28"/>
  <c r="U296" i="18" s="1"/>
  <c r="K296" i="28"/>
  <c r="T296" i="18" s="1"/>
  <c r="M295" i="28"/>
  <c r="V295" i="18" s="1"/>
  <c r="L294" i="28"/>
  <c r="U294" i="18" s="1"/>
  <c r="K294" i="28"/>
  <c r="M292" i="28"/>
  <c r="V292" i="18" s="1"/>
  <c r="M291" i="28"/>
  <c r="V291" i="18" s="1"/>
  <c r="L290" i="28"/>
  <c r="U290" i="18" s="1"/>
  <c r="K290" i="28"/>
  <c r="T290" i="18" s="1"/>
  <c r="M289" i="28"/>
  <c r="V289" i="18" s="1"/>
  <c r="L288" i="28"/>
  <c r="U288" i="18" s="1"/>
  <c r="K288" i="28"/>
  <c r="T288" i="18" s="1"/>
  <c r="M287" i="28"/>
  <c r="V287" i="18" s="1"/>
  <c r="L286" i="28"/>
  <c r="U286" i="18" s="1"/>
  <c r="K286" i="28"/>
  <c r="T286" i="18" s="1"/>
  <c r="M285" i="28"/>
  <c r="V285" i="18" s="1"/>
  <c r="L284" i="28"/>
  <c r="U284" i="18" s="1"/>
  <c r="K284" i="28"/>
  <c r="T284" i="18" s="1"/>
  <c r="M283" i="28"/>
  <c r="V283" i="18" s="1"/>
  <c r="L282" i="28"/>
  <c r="U282" i="18" s="1"/>
  <c r="K282" i="28"/>
  <c r="T282" i="18" s="1"/>
  <c r="M281" i="28"/>
  <c r="V281" i="18" s="1"/>
  <c r="L280" i="28"/>
  <c r="U280" i="18" s="1"/>
  <c r="K280" i="28"/>
  <c r="T280" i="18" s="1"/>
  <c r="M279" i="28"/>
  <c r="V279" i="18" s="1"/>
  <c r="L278" i="28"/>
  <c r="U278" i="18" s="1"/>
  <c r="K278" i="28"/>
  <c r="T278" i="18" s="1"/>
  <c r="M277" i="28"/>
  <c r="V277" i="18" s="1"/>
  <c r="L276" i="28"/>
  <c r="U276" i="18" s="1"/>
  <c r="K276" i="28"/>
  <c r="T276" i="18" s="1"/>
  <c r="M275" i="28"/>
  <c r="V275" i="18" s="1"/>
  <c r="L274" i="28"/>
  <c r="U274" i="18" s="1"/>
  <c r="K274" i="28"/>
  <c r="T274" i="18" s="1"/>
  <c r="M273" i="28"/>
  <c r="V273" i="18" s="1"/>
  <c r="M272" i="28"/>
  <c r="V272" i="18" s="1"/>
  <c r="M271" i="28"/>
  <c r="V271" i="18" s="1"/>
  <c r="L270" i="28"/>
  <c r="U270" i="18" s="1"/>
  <c r="K270" i="28"/>
  <c r="M269" i="28"/>
  <c r="V269" i="18" s="1"/>
  <c r="M268" i="28"/>
  <c r="V268" i="18" s="1"/>
  <c r="M266" i="28"/>
  <c r="V266" i="18" s="1"/>
  <c r="L265" i="28"/>
  <c r="K265" i="28"/>
  <c r="T265" i="18" s="1"/>
  <c r="M262" i="28"/>
  <c r="V262" i="18" s="1"/>
  <c r="L261" i="28"/>
  <c r="U261" i="18" s="1"/>
  <c r="K261" i="28"/>
  <c r="M260" i="28"/>
  <c r="V260" i="18" s="1"/>
  <c r="L259" i="28"/>
  <c r="U259" i="18" s="1"/>
  <c r="K259" i="28"/>
  <c r="M258" i="28"/>
  <c r="V258" i="18" s="1"/>
  <c r="L257" i="28"/>
  <c r="U257" i="18" s="1"/>
  <c r="K257" i="28"/>
  <c r="M256" i="28"/>
  <c r="V256" i="18" s="1"/>
  <c r="M255" i="28"/>
  <c r="V255" i="18" s="1"/>
  <c r="L254" i="28"/>
  <c r="K254" i="28"/>
  <c r="M253" i="28"/>
  <c r="V253" i="18" s="1"/>
  <c r="M252" i="28"/>
  <c r="V252" i="18" s="1"/>
  <c r="M251" i="28"/>
  <c r="V251" i="18" s="1"/>
  <c r="M249" i="28"/>
  <c r="V249" i="18" s="1"/>
  <c r="M248" i="28"/>
  <c r="V248" i="18" s="1"/>
  <c r="L247" i="28"/>
  <c r="U247" i="18" s="1"/>
  <c r="K247" i="28"/>
  <c r="M245" i="28"/>
  <c r="V245" i="18" s="1"/>
  <c r="L244" i="28"/>
  <c r="U244" i="18" s="1"/>
  <c r="K244" i="28"/>
  <c r="T244" i="18" s="1"/>
  <c r="M242" i="28"/>
  <c r="V242" i="18" s="1"/>
  <c r="L241" i="28"/>
  <c r="K241" i="28"/>
  <c r="T241" i="18" s="1"/>
  <c r="M240" i="28"/>
  <c r="V240" i="18" s="1"/>
  <c r="M239" i="28"/>
  <c r="V239" i="18" s="1"/>
  <c r="L238" i="28"/>
  <c r="U238" i="18" s="1"/>
  <c r="K238" i="28"/>
  <c r="T238" i="18" s="1"/>
  <c r="M237" i="28"/>
  <c r="V237" i="18" s="1"/>
  <c r="M236" i="28"/>
  <c r="V236" i="18" s="1"/>
  <c r="M235" i="28"/>
  <c r="V235" i="18" s="1"/>
  <c r="L234" i="28"/>
  <c r="U234" i="18" s="1"/>
  <c r="M233" i="28"/>
  <c r="V233" i="18" s="1"/>
  <c r="M232" i="28"/>
  <c r="V232" i="18" s="1"/>
  <c r="L231" i="28"/>
  <c r="U231" i="18" s="1"/>
  <c r="K231" i="28"/>
  <c r="T231" i="18" s="1"/>
  <c r="M229" i="28"/>
  <c r="V229" i="18" s="1"/>
  <c r="L228" i="28"/>
  <c r="U228" i="18" s="1"/>
  <c r="K228" i="28"/>
  <c r="M227" i="28"/>
  <c r="V227" i="18" s="1"/>
  <c r="M226" i="28"/>
  <c r="V226" i="18" s="1"/>
  <c r="L225" i="28"/>
  <c r="U225" i="18" s="1"/>
  <c r="K225" i="28"/>
  <c r="T225" i="18" s="1"/>
  <c r="M224" i="28"/>
  <c r="V224" i="18" s="1"/>
  <c r="M223" i="28"/>
  <c r="V223" i="18" s="1"/>
  <c r="L222" i="28"/>
  <c r="U222" i="18" s="1"/>
  <c r="K222" i="28"/>
  <c r="T222" i="18" s="1"/>
  <c r="M219" i="28"/>
  <c r="V219" i="18" s="1"/>
  <c r="L218" i="28"/>
  <c r="U218" i="18" s="1"/>
  <c r="K218" i="28"/>
  <c r="M217" i="28"/>
  <c r="V217" i="18" s="1"/>
  <c r="M216" i="28"/>
  <c r="V216" i="18" s="1"/>
  <c r="U215" i="18"/>
  <c r="K215" i="28"/>
  <c r="T215" i="18" s="1"/>
  <c r="M213" i="28"/>
  <c r="V213" i="18" s="1"/>
  <c r="L212" i="28"/>
  <c r="U212" i="18" s="1"/>
  <c r="K212" i="28"/>
  <c r="M211" i="28"/>
  <c r="V211" i="18" s="1"/>
  <c r="M210" i="28"/>
  <c r="V210" i="18" s="1"/>
  <c r="M209" i="28"/>
  <c r="V209" i="18" s="1"/>
  <c r="M208" i="28"/>
  <c r="V208" i="18" s="1"/>
  <c r="M207" i="28"/>
  <c r="V207" i="18" s="1"/>
  <c r="M206" i="28"/>
  <c r="V206" i="18" s="1"/>
  <c r="M205" i="28"/>
  <c r="V205" i="18" s="1"/>
  <c r="M204" i="28"/>
  <c r="V204" i="18" s="1"/>
  <c r="M203" i="28"/>
  <c r="V203" i="18" s="1"/>
  <c r="M202" i="28"/>
  <c r="V202" i="18" s="1"/>
  <c r="U201" i="18"/>
  <c r="M201" i="28"/>
  <c r="V201" i="18" s="1"/>
  <c r="M199" i="28"/>
  <c r="V199" i="18" s="1"/>
  <c r="L198" i="28"/>
  <c r="K198" i="28"/>
  <c r="T198" i="18" s="1"/>
  <c r="M197" i="28"/>
  <c r="V197" i="18" s="1"/>
  <c r="M196" i="28"/>
  <c r="V196" i="18" s="1"/>
  <c r="M195" i="28"/>
  <c r="V195" i="18" s="1"/>
  <c r="M194" i="28"/>
  <c r="V194" i="18" s="1"/>
  <c r="M193" i="28"/>
  <c r="V193" i="18" s="1"/>
  <c r="M192" i="28"/>
  <c r="V192" i="18" s="1"/>
  <c r="M191" i="28"/>
  <c r="V191" i="18" s="1"/>
  <c r="M190" i="28"/>
  <c r="V190" i="18" s="1"/>
  <c r="M189" i="28"/>
  <c r="V189" i="18" s="1"/>
  <c r="M188" i="28"/>
  <c r="V188" i="18" s="1"/>
  <c r="M187" i="28"/>
  <c r="V187" i="18" s="1"/>
  <c r="M186" i="28"/>
  <c r="V186" i="18" s="1"/>
  <c r="M185" i="28"/>
  <c r="V185" i="18" s="1"/>
  <c r="L184" i="28"/>
  <c r="K184" i="28"/>
  <c r="T184" i="18" s="1"/>
  <c r="M183" i="28"/>
  <c r="V183" i="18" s="1"/>
  <c r="M182" i="28"/>
  <c r="V182" i="18" s="1"/>
  <c r="M181" i="28"/>
  <c r="V181" i="18" s="1"/>
  <c r="M180" i="28"/>
  <c r="V180" i="18" s="1"/>
  <c r="M179" i="28"/>
  <c r="V179" i="18" s="1"/>
  <c r="M178" i="28"/>
  <c r="V178" i="18" s="1"/>
  <c r="M177" i="28"/>
  <c r="V177" i="18" s="1"/>
  <c r="M176" i="28"/>
  <c r="V176" i="18" s="1"/>
  <c r="M175" i="28"/>
  <c r="V175" i="18" s="1"/>
  <c r="L174" i="28"/>
  <c r="U174" i="18" s="1"/>
  <c r="K174" i="28"/>
  <c r="T174" i="18" s="1"/>
  <c r="M173" i="28"/>
  <c r="V173" i="18" s="1"/>
  <c r="M172" i="28"/>
  <c r="V172" i="18" s="1"/>
  <c r="M171" i="28"/>
  <c r="V171" i="18" s="1"/>
  <c r="L170" i="28"/>
  <c r="U170" i="18" s="1"/>
  <c r="K170" i="28"/>
  <c r="M169" i="28"/>
  <c r="V169" i="18" s="1"/>
  <c r="M168" i="28"/>
  <c r="V168" i="18" s="1"/>
  <c r="M166" i="28"/>
  <c r="V166" i="18" s="1"/>
  <c r="M165" i="28"/>
  <c r="V165" i="18" s="1"/>
  <c r="M164" i="28"/>
  <c r="V164" i="18" s="1"/>
  <c r="M163" i="28"/>
  <c r="V163" i="18" s="1"/>
  <c r="M162" i="28"/>
  <c r="V162" i="18" s="1"/>
  <c r="M161" i="28"/>
  <c r="V161" i="18" s="1"/>
  <c r="M160" i="28"/>
  <c r="V160" i="18" s="1"/>
  <c r="M159" i="28"/>
  <c r="V159" i="18" s="1"/>
  <c r="M158" i="28"/>
  <c r="V158" i="18" s="1"/>
  <c r="M157" i="28"/>
  <c r="V157" i="18" s="1"/>
  <c r="M156" i="28"/>
  <c r="V156" i="18" s="1"/>
  <c r="M155" i="28"/>
  <c r="V155" i="18" s="1"/>
  <c r="M154" i="28"/>
  <c r="V154" i="18" s="1"/>
  <c r="M153" i="28"/>
  <c r="V153" i="18" s="1"/>
  <c r="K152" i="28"/>
  <c r="T152" i="18" s="1"/>
  <c r="M151" i="28"/>
  <c r="V151" i="18" s="1"/>
  <c r="M150" i="28"/>
  <c r="V150" i="18" s="1"/>
  <c r="M149" i="28"/>
  <c r="V149" i="18" s="1"/>
  <c r="M148" i="28"/>
  <c r="V148" i="18" s="1"/>
  <c r="M147" i="28"/>
  <c r="V147" i="18" s="1"/>
  <c r="L146" i="28"/>
  <c r="U146" i="18" s="1"/>
  <c r="K146" i="28"/>
  <c r="T146" i="18" s="1"/>
  <c r="M144" i="28"/>
  <c r="V144" i="18" s="1"/>
  <c r="M143" i="28"/>
  <c r="V143" i="18" s="1"/>
  <c r="L142" i="28"/>
  <c r="K142" i="28"/>
  <c r="T142" i="18" s="1"/>
  <c r="M141" i="28"/>
  <c r="V141" i="18" s="1"/>
  <c r="M140" i="28"/>
  <c r="V140" i="18" s="1"/>
  <c r="M139" i="28"/>
  <c r="V139" i="18" s="1"/>
  <c r="M138" i="28"/>
  <c r="V138" i="18" s="1"/>
  <c r="L137" i="28"/>
  <c r="U137" i="18" s="1"/>
  <c r="K137" i="28"/>
  <c r="M136" i="28"/>
  <c r="V136" i="18" s="1"/>
  <c r="M135" i="28"/>
  <c r="V135" i="18" s="1"/>
  <c r="L134" i="28"/>
  <c r="U134" i="18" s="1"/>
  <c r="K134" i="28"/>
  <c r="T134" i="18" s="1"/>
  <c r="M133" i="28"/>
  <c r="V133" i="18" s="1"/>
  <c r="M132" i="28"/>
  <c r="V132" i="18" s="1"/>
  <c r="M131" i="28"/>
  <c r="V131" i="18" s="1"/>
  <c r="L130" i="28"/>
  <c r="U130" i="18" s="1"/>
  <c r="K130" i="28"/>
  <c r="M129" i="28"/>
  <c r="V129" i="18" s="1"/>
  <c r="M126" i="28"/>
  <c r="V126" i="18" s="1"/>
  <c r="M125" i="28"/>
  <c r="V125" i="18" s="1"/>
  <c r="L124" i="28"/>
  <c r="M123" i="28"/>
  <c r="V123" i="18" s="1"/>
  <c r="K122" i="28"/>
  <c r="M121" i="28"/>
  <c r="V121" i="18" s="1"/>
  <c r="L120" i="28"/>
  <c r="U120" i="18" s="1"/>
  <c r="K120" i="28"/>
  <c r="M119" i="28"/>
  <c r="V119" i="18" s="1"/>
  <c r="L118" i="28"/>
  <c r="U118" i="18" s="1"/>
  <c r="K118" i="28"/>
  <c r="M117" i="28"/>
  <c r="V117" i="18" s="1"/>
  <c r="L116" i="28"/>
  <c r="U116" i="18" s="1"/>
  <c r="K116" i="28"/>
  <c r="M115" i="28"/>
  <c r="V115" i="18" s="1"/>
  <c r="M114" i="28"/>
  <c r="V114" i="18" s="1"/>
  <c r="M113" i="28"/>
  <c r="V113" i="18" s="1"/>
  <c r="L112" i="28"/>
  <c r="U112" i="18" s="1"/>
  <c r="K112" i="28"/>
  <c r="T112" i="18" s="1"/>
  <c r="M110" i="28"/>
  <c r="V110" i="18" s="1"/>
  <c r="M109" i="28"/>
  <c r="V109" i="18" s="1"/>
  <c r="M108" i="28"/>
  <c r="V108" i="18" s="1"/>
  <c r="L107" i="28"/>
  <c r="U107" i="18" s="1"/>
  <c r="K107" i="28"/>
  <c r="T107" i="18" s="1"/>
  <c r="M106" i="28"/>
  <c r="V106" i="18" s="1"/>
  <c r="M105" i="28"/>
  <c r="V105" i="18" s="1"/>
  <c r="L105" i="28"/>
  <c r="U105" i="18" s="1"/>
  <c r="K105" i="28"/>
  <c r="T105" i="18" s="1"/>
  <c r="M104" i="28"/>
  <c r="V104" i="18" s="1"/>
  <c r="M103" i="28"/>
  <c r="V103" i="18" s="1"/>
  <c r="L102" i="28"/>
  <c r="K102" i="28"/>
  <c r="M100" i="28"/>
  <c r="V100" i="18" s="1"/>
  <c r="M99" i="28"/>
  <c r="V99" i="18" s="1"/>
  <c r="M98" i="28"/>
  <c r="V98" i="18" s="1"/>
  <c r="M97" i="28"/>
  <c r="V97" i="18" s="1"/>
  <c r="L96" i="28"/>
  <c r="K96" i="28"/>
  <c r="T96" i="18" s="1"/>
  <c r="M95" i="28"/>
  <c r="V95" i="18" s="1"/>
  <c r="M94" i="28"/>
  <c r="V94" i="18" s="1"/>
  <c r="M93" i="28"/>
  <c r="V93" i="18" s="1"/>
  <c r="M92" i="28"/>
  <c r="V92" i="18" s="1"/>
  <c r="M91" i="28"/>
  <c r="V91" i="18" s="1"/>
  <c r="L90" i="28"/>
  <c r="K90" i="28"/>
  <c r="T90" i="18" s="1"/>
  <c r="M89" i="28"/>
  <c r="V89" i="18" s="1"/>
  <c r="M88" i="28"/>
  <c r="V88" i="18" s="1"/>
  <c r="L87" i="28"/>
  <c r="U87" i="18" s="1"/>
  <c r="K87" i="28"/>
  <c r="T87" i="18" s="1"/>
  <c r="M86" i="28"/>
  <c r="V86" i="18" s="1"/>
  <c r="L85" i="28"/>
  <c r="U85" i="18" s="1"/>
  <c r="K85" i="28"/>
  <c r="T85" i="18" s="1"/>
  <c r="M84" i="28"/>
  <c r="V84" i="18" s="1"/>
  <c r="L83" i="28"/>
  <c r="U83" i="18" s="1"/>
  <c r="K83" i="28"/>
  <c r="T83" i="18" s="1"/>
  <c r="M82" i="28"/>
  <c r="V82" i="18" s="1"/>
  <c r="L81" i="28"/>
  <c r="U81" i="18" s="1"/>
  <c r="K81" i="28"/>
  <c r="T81" i="18" s="1"/>
  <c r="M80" i="28"/>
  <c r="V80" i="18" s="1"/>
  <c r="L79" i="28"/>
  <c r="U79" i="18" s="1"/>
  <c r="K79" i="28"/>
  <c r="M77" i="28"/>
  <c r="V77" i="18" s="1"/>
  <c r="L76" i="28"/>
  <c r="K76" i="28"/>
  <c r="T76" i="18" s="1"/>
  <c r="M75" i="28"/>
  <c r="V75" i="18" s="1"/>
  <c r="L74" i="28"/>
  <c r="U74" i="18" s="1"/>
  <c r="K74" i="28"/>
  <c r="T74" i="18" s="1"/>
  <c r="M72" i="28"/>
  <c r="V72" i="18" s="1"/>
  <c r="M71" i="28"/>
  <c r="V71" i="18" s="1"/>
  <c r="L70" i="28"/>
  <c r="K70" i="28"/>
  <c r="T70" i="18" s="1"/>
  <c r="M69" i="28"/>
  <c r="V69" i="18" s="1"/>
  <c r="M68" i="28"/>
  <c r="V68" i="18" s="1"/>
  <c r="L67" i="28"/>
  <c r="U67" i="18" s="1"/>
  <c r="K67" i="28"/>
  <c r="T67" i="18" s="1"/>
  <c r="M66" i="28"/>
  <c r="V66" i="18" s="1"/>
  <c r="M65" i="28"/>
  <c r="V65" i="18" s="1"/>
  <c r="L64" i="28"/>
  <c r="U64" i="18" s="1"/>
  <c r="K64" i="28"/>
  <c r="M63" i="28"/>
  <c r="V63" i="18" s="1"/>
  <c r="M62" i="28"/>
  <c r="V62" i="18" s="1"/>
  <c r="L61" i="28"/>
  <c r="K61" i="28"/>
  <c r="T61" i="18" s="1"/>
  <c r="M59" i="28"/>
  <c r="V59" i="18" s="1"/>
  <c r="M58" i="28"/>
  <c r="V58" i="18" s="1"/>
  <c r="L57" i="28"/>
  <c r="U57" i="18" s="1"/>
  <c r="K57" i="28"/>
  <c r="M56" i="28"/>
  <c r="V56" i="18" s="1"/>
  <c r="M55" i="28"/>
  <c r="V55" i="18" s="1"/>
  <c r="L54" i="28"/>
  <c r="U54" i="18" s="1"/>
  <c r="K54" i="28"/>
  <c r="T54" i="18" s="1"/>
  <c r="M51" i="28"/>
  <c r="V51" i="18" s="1"/>
  <c r="M50" i="28"/>
  <c r="V50" i="18" s="1"/>
  <c r="L49" i="28"/>
  <c r="U49" i="18" s="1"/>
  <c r="K49" i="28"/>
  <c r="M48" i="28"/>
  <c r="V48" i="18" s="1"/>
  <c r="M47" i="28"/>
  <c r="V47" i="18" s="1"/>
  <c r="L46" i="28"/>
  <c r="K46" i="28"/>
  <c r="T46" i="18" s="1"/>
  <c r="M45" i="28"/>
  <c r="V45" i="18" s="1"/>
  <c r="M44" i="28"/>
  <c r="V44" i="18" s="1"/>
  <c r="M43" i="28"/>
  <c r="V43" i="18" s="1"/>
  <c r="M42" i="28"/>
  <c r="V42" i="18" s="1"/>
  <c r="M41" i="28"/>
  <c r="V41" i="18" s="1"/>
  <c r="L40" i="28"/>
  <c r="K40" i="28"/>
  <c r="T40" i="18" s="1"/>
  <c r="M39" i="28"/>
  <c r="V39" i="18" s="1"/>
  <c r="M38" i="28"/>
  <c r="V38" i="18" s="1"/>
  <c r="M37" i="28"/>
  <c r="V37" i="18" s="1"/>
  <c r="M36" i="28"/>
  <c r="V36" i="18" s="1"/>
  <c r="M35" i="28"/>
  <c r="V35" i="18" s="1"/>
  <c r="M34" i="28"/>
  <c r="V34" i="18" s="1"/>
  <c r="M33" i="28"/>
  <c r="V33" i="18" s="1"/>
  <c r="L32" i="28"/>
  <c r="U32" i="18" s="1"/>
  <c r="K32" i="28"/>
  <c r="M31" i="28"/>
  <c r="V31" i="18" s="1"/>
  <c r="L30" i="28"/>
  <c r="K30" i="28"/>
  <c r="M28" i="28"/>
  <c r="V28" i="18" s="1"/>
  <c r="M27" i="28"/>
  <c r="V27" i="18" s="1"/>
  <c r="M26" i="28"/>
  <c r="V26" i="18" s="1"/>
  <c r="L25" i="28"/>
  <c r="U25" i="18" s="1"/>
  <c r="K25" i="28"/>
  <c r="M24" i="28"/>
  <c r="V24" i="18" s="1"/>
  <c r="L23" i="28"/>
  <c r="U23" i="18" s="1"/>
  <c r="K23" i="28"/>
  <c r="M22" i="28"/>
  <c r="V22" i="18" s="1"/>
  <c r="M21" i="28"/>
  <c r="V21" i="18" s="1"/>
  <c r="M20" i="28"/>
  <c r="V20" i="18" s="1"/>
  <c r="M19" i="28"/>
  <c r="V19" i="18" s="1"/>
  <c r="M18" i="28"/>
  <c r="V18" i="18" s="1"/>
  <c r="L17" i="28"/>
  <c r="U17" i="18" s="1"/>
  <c r="K17" i="28"/>
  <c r="M16" i="28"/>
  <c r="V16" i="18" s="1"/>
  <c r="M14" i="28"/>
  <c r="V14" i="18" s="1"/>
  <c r="M13" i="28"/>
  <c r="V13" i="18" s="1"/>
  <c r="M12" i="28"/>
  <c r="V12" i="18" s="1"/>
  <c r="L11" i="28"/>
  <c r="U11" i="18" s="1"/>
  <c r="K11" i="28"/>
  <c r="M11" i="28" s="1"/>
  <c r="V11" i="18" s="1"/>
  <c r="M9" i="28"/>
  <c r="V9" i="18" s="1"/>
  <c r="M8" i="28"/>
  <c r="V8" i="18" s="1"/>
  <c r="M7" i="28"/>
  <c r="V7" i="18" s="1"/>
  <c r="L6" i="28"/>
  <c r="K6" i="28"/>
  <c r="M331" i="27"/>
  <c r="S331" i="18" s="1"/>
  <c r="M328" i="27"/>
  <c r="S328" i="18" s="1"/>
  <c r="M325" i="27"/>
  <c r="S325" i="18" s="1"/>
  <c r="M324" i="27"/>
  <c r="S324" i="18" s="1"/>
  <c r="L323" i="27"/>
  <c r="R323" i="18" s="1"/>
  <c r="K323" i="27"/>
  <c r="M322" i="27"/>
  <c r="S322" i="18" s="1"/>
  <c r="L321" i="27"/>
  <c r="R321" i="18" s="1"/>
  <c r="K321" i="27"/>
  <c r="M320" i="27"/>
  <c r="S320" i="18" s="1"/>
  <c r="L319" i="27"/>
  <c r="R319" i="18" s="1"/>
  <c r="K319" i="27"/>
  <c r="M318" i="27"/>
  <c r="S318" i="18" s="1"/>
  <c r="L317" i="27"/>
  <c r="R317" i="18" s="1"/>
  <c r="K317" i="27"/>
  <c r="M316" i="27"/>
  <c r="S316" i="18" s="1"/>
  <c r="L315" i="27"/>
  <c r="R315" i="18" s="1"/>
  <c r="K315" i="27"/>
  <c r="M314" i="27"/>
  <c r="S314" i="18" s="1"/>
  <c r="L313" i="27"/>
  <c r="R313" i="18" s="1"/>
  <c r="K313" i="27"/>
  <c r="M312" i="27"/>
  <c r="S312" i="18" s="1"/>
  <c r="L311" i="27"/>
  <c r="R311" i="18" s="1"/>
  <c r="K311" i="27"/>
  <c r="M310" i="27"/>
  <c r="S310" i="18" s="1"/>
  <c r="L309" i="27"/>
  <c r="R309" i="18" s="1"/>
  <c r="K309" i="27"/>
  <c r="M308" i="27"/>
  <c r="S308" i="18" s="1"/>
  <c r="L307" i="27"/>
  <c r="R307" i="18" s="1"/>
  <c r="K307" i="27"/>
  <c r="M306" i="27"/>
  <c r="S306" i="18" s="1"/>
  <c r="M305" i="27"/>
  <c r="S305" i="18" s="1"/>
  <c r="M304" i="27"/>
  <c r="S304" i="18" s="1"/>
  <c r="K303" i="27"/>
  <c r="Q303" i="18" s="1"/>
  <c r="M302" i="27"/>
  <c r="S302" i="18" s="1"/>
  <c r="M301" i="27"/>
  <c r="S301" i="18" s="1"/>
  <c r="M299" i="27"/>
  <c r="S299" i="18" s="1"/>
  <c r="L298" i="27"/>
  <c r="R298" i="18" s="1"/>
  <c r="K298" i="27"/>
  <c r="Q298" i="18" s="1"/>
  <c r="M297" i="27"/>
  <c r="S297" i="18" s="1"/>
  <c r="L296" i="27"/>
  <c r="R296" i="18" s="1"/>
  <c r="K296" i="27"/>
  <c r="Q296" i="18" s="1"/>
  <c r="M295" i="27"/>
  <c r="S295" i="18" s="1"/>
  <c r="L294" i="27"/>
  <c r="R294" i="18" s="1"/>
  <c r="K294" i="27"/>
  <c r="M292" i="27"/>
  <c r="S292" i="18" s="1"/>
  <c r="M291" i="27"/>
  <c r="S291" i="18" s="1"/>
  <c r="L290" i="27"/>
  <c r="R290" i="18" s="1"/>
  <c r="K290" i="27"/>
  <c r="Q290" i="18" s="1"/>
  <c r="M289" i="27"/>
  <c r="S289" i="18" s="1"/>
  <c r="L288" i="27"/>
  <c r="R288" i="18" s="1"/>
  <c r="K288" i="27"/>
  <c r="Q288" i="18" s="1"/>
  <c r="M287" i="27"/>
  <c r="S287" i="18" s="1"/>
  <c r="L286" i="27"/>
  <c r="R286" i="18" s="1"/>
  <c r="K286" i="27"/>
  <c r="Q286" i="18" s="1"/>
  <c r="M285" i="27"/>
  <c r="S285" i="18" s="1"/>
  <c r="L284" i="27"/>
  <c r="R284" i="18" s="1"/>
  <c r="K284" i="27"/>
  <c r="Q284" i="18" s="1"/>
  <c r="M283" i="27"/>
  <c r="S283" i="18" s="1"/>
  <c r="L282" i="27"/>
  <c r="R282" i="18" s="1"/>
  <c r="K282" i="27"/>
  <c r="Q282" i="18" s="1"/>
  <c r="M281" i="27"/>
  <c r="S281" i="18" s="1"/>
  <c r="L280" i="27"/>
  <c r="R280" i="18" s="1"/>
  <c r="K280" i="27"/>
  <c r="Q280" i="18" s="1"/>
  <c r="M279" i="27"/>
  <c r="S279" i="18" s="1"/>
  <c r="L278" i="27"/>
  <c r="R278" i="18" s="1"/>
  <c r="K278" i="27"/>
  <c r="Q278" i="18" s="1"/>
  <c r="M277" i="27"/>
  <c r="S277" i="18" s="1"/>
  <c r="L276" i="27"/>
  <c r="R276" i="18" s="1"/>
  <c r="K276" i="27"/>
  <c r="Q276" i="18" s="1"/>
  <c r="M275" i="27"/>
  <c r="S275" i="18" s="1"/>
  <c r="L274" i="27"/>
  <c r="R274" i="18" s="1"/>
  <c r="K274" i="27"/>
  <c r="Q274" i="18" s="1"/>
  <c r="M273" i="27"/>
  <c r="S273" i="18" s="1"/>
  <c r="M272" i="27"/>
  <c r="S272" i="18" s="1"/>
  <c r="M271" i="27"/>
  <c r="S271" i="18" s="1"/>
  <c r="L270" i="27"/>
  <c r="R270" i="18" s="1"/>
  <c r="K270" i="27"/>
  <c r="M269" i="27"/>
  <c r="S269" i="18" s="1"/>
  <c r="M268" i="27"/>
  <c r="S268" i="18" s="1"/>
  <c r="M266" i="27"/>
  <c r="S266" i="18" s="1"/>
  <c r="L265" i="27"/>
  <c r="K265" i="27"/>
  <c r="Q265" i="18" s="1"/>
  <c r="M262" i="27"/>
  <c r="S262" i="18" s="1"/>
  <c r="L261" i="27"/>
  <c r="R261" i="18" s="1"/>
  <c r="K261" i="27"/>
  <c r="M260" i="27"/>
  <c r="S260" i="18" s="1"/>
  <c r="L259" i="27"/>
  <c r="R259" i="18" s="1"/>
  <c r="K259" i="27"/>
  <c r="M258" i="27"/>
  <c r="S258" i="18" s="1"/>
  <c r="L257" i="27"/>
  <c r="R257" i="18" s="1"/>
  <c r="K257" i="27"/>
  <c r="M256" i="27"/>
  <c r="S256" i="18" s="1"/>
  <c r="M255" i="27"/>
  <c r="S255" i="18" s="1"/>
  <c r="L254" i="27"/>
  <c r="K254" i="27"/>
  <c r="M253" i="27"/>
  <c r="S253" i="18" s="1"/>
  <c r="M252" i="27"/>
  <c r="S252" i="18" s="1"/>
  <c r="M251" i="27"/>
  <c r="S251" i="18" s="1"/>
  <c r="M249" i="27"/>
  <c r="S249" i="18" s="1"/>
  <c r="M248" i="27"/>
  <c r="S248" i="18" s="1"/>
  <c r="L247" i="27"/>
  <c r="R247" i="18" s="1"/>
  <c r="K247" i="27"/>
  <c r="M245" i="27"/>
  <c r="S245" i="18" s="1"/>
  <c r="L244" i="27"/>
  <c r="R244" i="18" s="1"/>
  <c r="K244" i="27"/>
  <c r="Q244" i="18" s="1"/>
  <c r="M242" i="27"/>
  <c r="S242" i="18" s="1"/>
  <c r="L241" i="27"/>
  <c r="R241" i="18" s="1"/>
  <c r="K241" i="27"/>
  <c r="Q241" i="18" s="1"/>
  <c r="M240" i="27"/>
  <c r="S240" i="18" s="1"/>
  <c r="M239" i="27"/>
  <c r="S239" i="18" s="1"/>
  <c r="L238" i="27"/>
  <c r="R238" i="18" s="1"/>
  <c r="K238" i="27"/>
  <c r="Q238" i="18" s="1"/>
  <c r="M237" i="27"/>
  <c r="S237" i="18" s="1"/>
  <c r="M236" i="27"/>
  <c r="S236" i="18" s="1"/>
  <c r="M235" i="27"/>
  <c r="S235" i="18" s="1"/>
  <c r="L234" i="27"/>
  <c r="R234" i="18" s="1"/>
  <c r="M233" i="27"/>
  <c r="S233" i="18" s="1"/>
  <c r="M232" i="27"/>
  <c r="S232" i="18" s="1"/>
  <c r="L231" i="27"/>
  <c r="K231" i="27"/>
  <c r="Q231" i="18" s="1"/>
  <c r="M229" i="27"/>
  <c r="S229" i="18" s="1"/>
  <c r="L228" i="27"/>
  <c r="R228" i="18" s="1"/>
  <c r="K228" i="27"/>
  <c r="M227" i="27"/>
  <c r="S227" i="18" s="1"/>
  <c r="M226" i="27"/>
  <c r="S226" i="18" s="1"/>
  <c r="L225" i="27"/>
  <c r="K225" i="27"/>
  <c r="Q225" i="18" s="1"/>
  <c r="M224" i="27"/>
  <c r="S224" i="18" s="1"/>
  <c r="M223" i="27"/>
  <c r="S223" i="18" s="1"/>
  <c r="L222" i="27"/>
  <c r="R222" i="18" s="1"/>
  <c r="K222" i="27"/>
  <c r="Q222" i="18" s="1"/>
  <c r="M219" i="27"/>
  <c r="S219" i="18" s="1"/>
  <c r="L218" i="27"/>
  <c r="R218" i="18" s="1"/>
  <c r="K218" i="27"/>
  <c r="M217" i="27"/>
  <c r="S217" i="18" s="1"/>
  <c r="M216" i="27"/>
  <c r="S216" i="18" s="1"/>
  <c r="L215" i="27"/>
  <c r="K215" i="27"/>
  <c r="Q215" i="18" s="1"/>
  <c r="M213" i="27"/>
  <c r="S213" i="18" s="1"/>
  <c r="L212" i="27"/>
  <c r="R212" i="18" s="1"/>
  <c r="M211" i="27"/>
  <c r="S211" i="18" s="1"/>
  <c r="M210" i="27"/>
  <c r="S210" i="18" s="1"/>
  <c r="M209" i="27"/>
  <c r="S209" i="18" s="1"/>
  <c r="M208" i="27"/>
  <c r="S208" i="18" s="1"/>
  <c r="M207" i="27"/>
  <c r="S207" i="18" s="1"/>
  <c r="M206" i="27"/>
  <c r="S206" i="18" s="1"/>
  <c r="M205" i="27"/>
  <c r="S205" i="18" s="1"/>
  <c r="M204" i="27"/>
  <c r="S204" i="18" s="1"/>
  <c r="M203" i="27"/>
  <c r="S203" i="18" s="1"/>
  <c r="M202" i="27"/>
  <c r="S202" i="18" s="1"/>
  <c r="R201" i="18"/>
  <c r="Q201" i="18"/>
  <c r="M199" i="27"/>
  <c r="S199" i="18" s="1"/>
  <c r="L198" i="27"/>
  <c r="K198" i="27"/>
  <c r="Q198" i="18" s="1"/>
  <c r="M197" i="27"/>
  <c r="S197" i="18" s="1"/>
  <c r="M196" i="27"/>
  <c r="S196" i="18" s="1"/>
  <c r="M195" i="27"/>
  <c r="S195" i="18" s="1"/>
  <c r="M194" i="27"/>
  <c r="S194" i="18" s="1"/>
  <c r="M193" i="27"/>
  <c r="S193" i="18" s="1"/>
  <c r="M192" i="27"/>
  <c r="S192" i="18" s="1"/>
  <c r="M191" i="27"/>
  <c r="S191" i="18" s="1"/>
  <c r="M190" i="27"/>
  <c r="S190" i="18" s="1"/>
  <c r="M189" i="27"/>
  <c r="S189" i="18" s="1"/>
  <c r="M188" i="27"/>
  <c r="S188" i="18" s="1"/>
  <c r="M187" i="27"/>
  <c r="S187" i="18" s="1"/>
  <c r="M186" i="27"/>
  <c r="S186" i="18" s="1"/>
  <c r="M185" i="27"/>
  <c r="S185" i="18" s="1"/>
  <c r="L184" i="27"/>
  <c r="K184" i="27"/>
  <c r="Q184" i="18" s="1"/>
  <c r="M183" i="27"/>
  <c r="S183" i="18" s="1"/>
  <c r="M182" i="27"/>
  <c r="S182" i="18" s="1"/>
  <c r="M181" i="27"/>
  <c r="S181" i="18" s="1"/>
  <c r="M180" i="27"/>
  <c r="S180" i="18" s="1"/>
  <c r="M179" i="27"/>
  <c r="S179" i="18" s="1"/>
  <c r="M178" i="27"/>
  <c r="S178" i="18" s="1"/>
  <c r="M177" i="27"/>
  <c r="S177" i="18" s="1"/>
  <c r="M176" i="27"/>
  <c r="S176" i="18" s="1"/>
  <c r="M175" i="27"/>
  <c r="S175" i="18" s="1"/>
  <c r="L174" i="27"/>
  <c r="K174" i="27"/>
  <c r="Q174" i="18" s="1"/>
  <c r="M173" i="27"/>
  <c r="S173" i="18" s="1"/>
  <c r="M172" i="27"/>
  <c r="S172" i="18" s="1"/>
  <c r="M171" i="27"/>
  <c r="S171" i="18" s="1"/>
  <c r="R170" i="18"/>
  <c r="K170" i="27"/>
  <c r="K167" i="27" s="1"/>
  <c r="Q167" i="18" s="1"/>
  <c r="M169" i="27"/>
  <c r="S169" i="18" s="1"/>
  <c r="M168" i="27"/>
  <c r="S168" i="18" s="1"/>
  <c r="M166" i="27"/>
  <c r="S166" i="18" s="1"/>
  <c r="M165" i="27"/>
  <c r="S165" i="18" s="1"/>
  <c r="M164" i="27"/>
  <c r="S164" i="18" s="1"/>
  <c r="M163" i="27"/>
  <c r="S163" i="18" s="1"/>
  <c r="M162" i="27"/>
  <c r="S162" i="18" s="1"/>
  <c r="M161" i="27"/>
  <c r="S161" i="18" s="1"/>
  <c r="M160" i="27"/>
  <c r="S160" i="18" s="1"/>
  <c r="M159" i="27"/>
  <c r="S159" i="18" s="1"/>
  <c r="M158" i="27"/>
  <c r="S158" i="18" s="1"/>
  <c r="M157" i="27"/>
  <c r="S157" i="18" s="1"/>
  <c r="M156" i="27"/>
  <c r="S156" i="18" s="1"/>
  <c r="M155" i="27"/>
  <c r="S155" i="18" s="1"/>
  <c r="M154" i="27"/>
  <c r="S154" i="18" s="1"/>
  <c r="M153" i="27"/>
  <c r="S153" i="18" s="1"/>
  <c r="L152" i="27"/>
  <c r="K152" i="27"/>
  <c r="Q152" i="18" s="1"/>
  <c r="M151" i="27"/>
  <c r="S151" i="18" s="1"/>
  <c r="M150" i="27"/>
  <c r="S150" i="18" s="1"/>
  <c r="M149" i="27"/>
  <c r="S149" i="18" s="1"/>
  <c r="M148" i="27"/>
  <c r="S148" i="18" s="1"/>
  <c r="M147" i="27"/>
  <c r="S147" i="18" s="1"/>
  <c r="L146" i="27"/>
  <c r="K146" i="27"/>
  <c r="Q146" i="18" s="1"/>
  <c r="M144" i="27"/>
  <c r="S144" i="18" s="1"/>
  <c r="M143" i="27"/>
  <c r="S143" i="18" s="1"/>
  <c r="L142" i="27"/>
  <c r="K142" i="27"/>
  <c r="Q142" i="18" s="1"/>
  <c r="M141" i="27"/>
  <c r="S141" i="18" s="1"/>
  <c r="M140" i="27"/>
  <c r="S140" i="18" s="1"/>
  <c r="M139" i="27"/>
  <c r="S139" i="18" s="1"/>
  <c r="M138" i="27"/>
  <c r="S138" i="18" s="1"/>
  <c r="L137" i="27"/>
  <c r="R137" i="18" s="1"/>
  <c r="K137" i="27"/>
  <c r="M136" i="27"/>
  <c r="S136" i="18" s="1"/>
  <c r="M135" i="27"/>
  <c r="S135" i="18" s="1"/>
  <c r="L134" i="27"/>
  <c r="K134" i="27"/>
  <c r="Q134" i="18" s="1"/>
  <c r="M133" i="27"/>
  <c r="S133" i="18" s="1"/>
  <c r="M132" i="27"/>
  <c r="S132" i="18" s="1"/>
  <c r="M131" i="27"/>
  <c r="S131" i="18" s="1"/>
  <c r="L130" i="27"/>
  <c r="R130" i="18" s="1"/>
  <c r="K130" i="27"/>
  <c r="M129" i="27"/>
  <c r="S129" i="18" s="1"/>
  <c r="M126" i="27"/>
  <c r="S126" i="18" s="1"/>
  <c r="M125" i="27"/>
  <c r="S125" i="18" s="1"/>
  <c r="L124" i="27"/>
  <c r="R124" i="18" s="1"/>
  <c r="K124" i="27"/>
  <c r="K122" i="27" s="1"/>
  <c r="M123" i="27"/>
  <c r="S123" i="18" s="1"/>
  <c r="M121" i="27"/>
  <c r="S121" i="18" s="1"/>
  <c r="L120" i="27"/>
  <c r="R120" i="18" s="1"/>
  <c r="K120" i="27"/>
  <c r="M119" i="27"/>
  <c r="S119" i="18" s="1"/>
  <c r="L118" i="27"/>
  <c r="R118" i="18" s="1"/>
  <c r="K118" i="27"/>
  <c r="M117" i="27"/>
  <c r="S117" i="18" s="1"/>
  <c r="L116" i="27"/>
  <c r="R116" i="18" s="1"/>
  <c r="K116" i="27"/>
  <c r="M115" i="27"/>
  <c r="S115" i="18" s="1"/>
  <c r="M114" i="27"/>
  <c r="S114" i="18" s="1"/>
  <c r="M113" i="27"/>
  <c r="S113" i="18" s="1"/>
  <c r="L112" i="27"/>
  <c r="K112" i="27"/>
  <c r="Q112" i="18" s="1"/>
  <c r="M110" i="27"/>
  <c r="S110" i="18" s="1"/>
  <c r="M109" i="27"/>
  <c r="S109" i="18" s="1"/>
  <c r="M108" i="27"/>
  <c r="S108" i="18" s="1"/>
  <c r="L107" i="27"/>
  <c r="R107" i="18" s="1"/>
  <c r="K107" i="27"/>
  <c r="Q107" i="18" s="1"/>
  <c r="M106" i="27"/>
  <c r="S106" i="18" s="1"/>
  <c r="L105" i="27"/>
  <c r="R105" i="18" s="1"/>
  <c r="K105" i="27"/>
  <c r="Q105" i="18" s="1"/>
  <c r="M104" i="27"/>
  <c r="S104" i="18" s="1"/>
  <c r="M103" i="27"/>
  <c r="S103" i="18" s="1"/>
  <c r="L102" i="27"/>
  <c r="R102" i="18" s="1"/>
  <c r="K102" i="27"/>
  <c r="M100" i="27"/>
  <c r="S100" i="18" s="1"/>
  <c r="M99" i="27"/>
  <c r="S99" i="18" s="1"/>
  <c r="M98" i="27"/>
  <c r="S98" i="18" s="1"/>
  <c r="M97" i="27"/>
  <c r="S97" i="18" s="1"/>
  <c r="L96" i="27"/>
  <c r="K96" i="27"/>
  <c r="Q96" i="18" s="1"/>
  <c r="M95" i="27"/>
  <c r="S95" i="18" s="1"/>
  <c r="M94" i="27"/>
  <c r="S94" i="18" s="1"/>
  <c r="M93" i="27"/>
  <c r="S93" i="18" s="1"/>
  <c r="M92" i="27"/>
  <c r="S92" i="18" s="1"/>
  <c r="M91" i="27"/>
  <c r="S91" i="18" s="1"/>
  <c r="L90" i="27"/>
  <c r="K90" i="27"/>
  <c r="Q90" i="18" s="1"/>
  <c r="M89" i="27"/>
  <c r="S89" i="18" s="1"/>
  <c r="M88" i="27"/>
  <c r="S88" i="18" s="1"/>
  <c r="L87" i="27"/>
  <c r="R87" i="18" s="1"/>
  <c r="K87" i="27"/>
  <c r="Q87" i="18" s="1"/>
  <c r="M86" i="27"/>
  <c r="S86" i="18" s="1"/>
  <c r="L85" i="27"/>
  <c r="R85" i="18" s="1"/>
  <c r="K85" i="27"/>
  <c r="Q85" i="18" s="1"/>
  <c r="M84" i="27"/>
  <c r="S84" i="18" s="1"/>
  <c r="L83" i="27"/>
  <c r="R83" i="18" s="1"/>
  <c r="K83" i="27"/>
  <c r="Q83" i="18" s="1"/>
  <c r="M82" i="27"/>
  <c r="S82" i="18" s="1"/>
  <c r="L81" i="27"/>
  <c r="R81" i="18" s="1"/>
  <c r="K81" i="27"/>
  <c r="Q81" i="18" s="1"/>
  <c r="M80" i="27"/>
  <c r="S80" i="18" s="1"/>
  <c r="L79" i="27"/>
  <c r="R79" i="18" s="1"/>
  <c r="K79" i="27"/>
  <c r="Q79" i="18" s="1"/>
  <c r="K78" i="27"/>
  <c r="Q78" i="18" s="1"/>
  <c r="M77" i="27"/>
  <c r="S77" i="18" s="1"/>
  <c r="L76" i="27"/>
  <c r="K76" i="27"/>
  <c r="Q76" i="18" s="1"/>
  <c r="M75" i="27"/>
  <c r="S75" i="18" s="1"/>
  <c r="L74" i="27"/>
  <c r="K74" i="27"/>
  <c r="Q74" i="18" s="1"/>
  <c r="M72" i="27"/>
  <c r="S72" i="18" s="1"/>
  <c r="M71" i="27"/>
  <c r="S71" i="18" s="1"/>
  <c r="L70" i="27"/>
  <c r="R70" i="18" s="1"/>
  <c r="K70" i="27"/>
  <c r="Q70" i="18" s="1"/>
  <c r="M69" i="27"/>
  <c r="S69" i="18" s="1"/>
  <c r="M68" i="27"/>
  <c r="S68" i="18" s="1"/>
  <c r="L67" i="27"/>
  <c r="R67" i="18" s="1"/>
  <c r="K67" i="27"/>
  <c r="Q67" i="18" s="1"/>
  <c r="M66" i="27"/>
  <c r="S66" i="18" s="1"/>
  <c r="M65" i="27"/>
  <c r="S65" i="18" s="1"/>
  <c r="L64" i="27"/>
  <c r="R64" i="18" s="1"/>
  <c r="K64" i="27"/>
  <c r="M63" i="27"/>
  <c r="S63" i="18" s="1"/>
  <c r="M62" i="27"/>
  <c r="S62" i="18" s="1"/>
  <c r="L61" i="27"/>
  <c r="K61" i="27"/>
  <c r="M59" i="27"/>
  <c r="S59" i="18" s="1"/>
  <c r="M58" i="27"/>
  <c r="S58" i="18" s="1"/>
  <c r="L57" i="27"/>
  <c r="R57" i="18" s="1"/>
  <c r="K57" i="27"/>
  <c r="M56" i="27"/>
  <c r="S56" i="18" s="1"/>
  <c r="M55" i="27"/>
  <c r="S55" i="18" s="1"/>
  <c r="L54" i="27"/>
  <c r="K54" i="27"/>
  <c r="Q54" i="18" s="1"/>
  <c r="M51" i="27"/>
  <c r="S51" i="18" s="1"/>
  <c r="M50" i="27"/>
  <c r="S50" i="18" s="1"/>
  <c r="L49" i="27"/>
  <c r="R49" i="18" s="1"/>
  <c r="K49" i="27"/>
  <c r="M48" i="27"/>
  <c r="S48" i="18" s="1"/>
  <c r="M47" i="27"/>
  <c r="S47" i="18" s="1"/>
  <c r="L46" i="27"/>
  <c r="K46" i="27"/>
  <c r="Q46" i="18" s="1"/>
  <c r="M45" i="27"/>
  <c r="S45" i="18" s="1"/>
  <c r="M44" i="27"/>
  <c r="S44" i="18" s="1"/>
  <c r="M43" i="27"/>
  <c r="S43" i="18" s="1"/>
  <c r="M42" i="27"/>
  <c r="S42" i="18" s="1"/>
  <c r="M41" i="27"/>
  <c r="S41" i="18" s="1"/>
  <c r="L40" i="27"/>
  <c r="R40" i="18" s="1"/>
  <c r="K40" i="27"/>
  <c r="Q40" i="18" s="1"/>
  <c r="M39" i="27"/>
  <c r="S39" i="18" s="1"/>
  <c r="M38" i="27"/>
  <c r="S38" i="18" s="1"/>
  <c r="M37" i="27"/>
  <c r="S37" i="18" s="1"/>
  <c r="M36" i="27"/>
  <c r="S36" i="18" s="1"/>
  <c r="M35" i="27"/>
  <c r="S35" i="18" s="1"/>
  <c r="M34" i="27"/>
  <c r="S34" i="18" s="1"/>
  <c r="M33" i="27"/>
  <c r="S33" i="18" s="1"/>
  <c r="L32" i="27"/>
  <c r="R32" i="18" s="1"/>
  <c r="K32" i="27"/>
  <c r="M31" i="27"/>
  <c r="S31" i="18" s="1"/>
  <c r="L30" i="27"/>
  <c r="R30" i="18" s="1"/>
  <c r="K30" i="27"/>
  <c r="M28" i="27"/>
  <c r="S28" i="18" s="1"/>
  <c r="M27" i="27"/>
  <c r="S27" i="18" s="1"/>
  <c r="M26" i="27"/>
  <c r="S26" i="18" s="1"/>
  <c r="L25" i="27"/>
  <c r="R25" i="18" s="1"/>
  <c r="K25" i="27"/>
  <c r="M24" i="27"/>
  <c r="S24" i="18" s="1"/>
  <c r="L23" i="27"/>
  <c r="R23" i="18" s="1"/>
  <c r="K23" i="27"/>
  <c r="M22" i="27"/>
  <c r="S22" i="18" s="1"/>
  <c r="M21" i="27"/>
  <c r="S21" i="18" s="1"/>
  <c r="M20" i="27"/>
  <c r="S20" i="18" s="1"/>
  <c r="M19" i="27"/>
  <c r="S19" i="18" s="1"/>
  <c r="M18" i="27"/>
  <c r="S18" i="18" s="1"/>
  <c r="L17" i="27"/>
  <c r="K17" i="27"/>
  <c r="M16" i="27"/>
  <c r="S16" i="18" s="1"/>
  <c r="M14" i="27"/>
  <c r="S14" i="18" s="1"/>
  <c r="M13" i="27"/>
  <c r="S13" i="18" s="1"/>
  <c r="M12" i="27"/>
  <c r="S12" i="18" s="1"/>
  <c r="L11" i="27"/>
  <c r="R11" i="18" s="1"/>
  <c r="K11" i="27"/>
  <c r="Q11" i="18" s="1"/>
  <c r="M9" i="27"/>
  <c r="S9" i="18" s="1"/>
  <c r="M8" i="27"/>
  <c r="S8" i="18" s="1"/>
  <c r="M7" i="27"/>
  <c r="S7" i="18" s="1"/>
  <c r="L6" i="27"/>
  <c r="R6" i="18" s="1"/>
  <c r="K6" i="27"/>
  <c r="M331" i="26"/>
  <c r="P331" i="18" s="1"/>
  <c r="M328" i="26"/>
  <c r="P328" i="18" s="1"/>
  <c r="M325" i="26"/>
  <c r="P325" i="18" s="1"/>
  <c r="P324" i="18"/>
  <c r="L323" i="26"/>
  <c r="O323" i="18" s="1"/>
  <c r="K323" i="26"/>
  <c r="M322" i="26"/>
  <c r="P322" i="18" s="1"/>
  <c r="L321" i="26"/>
  <c r="O321" i="18" s="1"/>
  <c r="K321" i="26"/>
  <c r="M320" i="26"/>
  <c r="P320" i="18" s="1"/>
  <c r="L319" i="26"/>
  <c r="O319" i="18" s="1"/>
  <c r="K319" i="26"/>
  <c r="M318" i="26"/>
  <c r="P318" i="18" s="1"/>
  <c r="L317" i="26"/>
  <c r="O317" i="18" s="1"/>
  <c r="K317" i="26"/>
  <c r="M316" i="26"/>
  <c r="P316" i="18" s="1"/>
  <c r="L315" i="26"/>
  <c r="O315" i="18" s="1"/>
  <c r="K315" i="26"/>
  <c r="M314" i="26"/>
  <c r="P314" i="18" s="1"/>
  <c r="L313" i="26"/>
  <c r="O313" i="18" s="1"/>
  <c r="K313" i="26"/>
  <c r="M312" i="26"/>
  <c r="P312" i="18" s="1"/>
  <c r="M311" i="26"/>
  <c r="P311" i="18" s="1"/>
  <c r="M310" i="26"/>
  <c r="P310" i="18" s="1"/>
  <c r="L309" i="26"/>
  <c r="O309" i="18" s="1"/>
  <c r="K309" i="26"/>
  <c r="M308" i="26"/>
  <c r="P308" i="18" s="1"/>
  <c r="L307" i="26"/>
  <c r="O307" i="18" s="1"/>
  <c r="K307" i="26"/>
  <c r="M306" i="26"/>
  <c r="P306" i="18" s="1"/>
  <c r="M305" i="26"/>
  <c r="P305" i="18" s="1"/>
  <c r="M304" i="26"/>
  <c r="P304" i="18" s="1"/>
  <c r="L303" i="26"/>
  <c r="K303" i="26"/>
  <c r="N303" i="18" s="1"/>
  <c r="M302" i="26"/>
  <c r="P302" i="18" s="1"/>
  <c r="M301" i="26"/>
  <c r="P301" i="18" s="1"/>
  <c r="M299" i="26"/>
  <c r="P299" i="18" s="1"/>
  <c r="L298" i="26"/>
  <c r="O298" i="18" s="1"/>
  <c r="K298" i="26"/>
  <c r="N298" i="18" s="1"/>
  <c r="M297" i="26"/>
  <c r="P297" i="18" s="1"/>
  <c r="L296" i="26"/>
  <c r="O296" i="18" s="1"/>
  <c r="K296" i="26"/>
  <c r="N296" i="18" s="1"/>
  <c r="M295" i="26"/>
  <c r="P295" i="18" s="1"/>
  <c r="L294" i="26"/>
  <c r="K294" i="26"/>
  <c r="M292" i="26"/>
  <c r="P292" i="18" s="1"/>
  <c r="M291" i="26"/>
  <c r="P291" i="18" s="1"/>
  <c r="L290" i="26"/>
  <c r="O290" i="18" s="1"/>
  <c r="K290" i="26"/>
  <c r="N290" i="18" s="1"/>
  <c r="M289" i="26"/>
  <c r="P289" i="18" s="1"/>
  <c r="L288" i="26"/>
  <c r="O288" i="18" s="1"/>
  <c r="K288" i="26"/>
  <c r="N288" i="18" s="1"/>
  <c r="M287" i="26"/>
  <c r="P287" i="18" s="1"/>
  <c r="L286" i="26"/>
  <c r="O286" i="18" s="1"/>
  <c r="K286" i="26"/>
  <c r="N286" i="18" s="1"/>
  <c r="M285" i="26"/>
  <c r="P285" i="18" s="1"/>
  <c r="L284" i="26"/>
  <c r="O284" i="18" s="1"/>
  <c r="K284" i="26"/>
  <c r="N284" i="18" s="1"/>
  <c r="M283" i="26"/>
  <c r="P283" i="18" s="1"/>
  <c r="L282" i="26"/>
  <c r="O282" i="18" s="1"/>
  <c r="K282" i="26"/>
  <c r="N282" i="18" s="1"/>
  <c r="M281" i="26"/>
  <c r="P281" i="18" s="1"/>
  <c r="L280" i="26"/>
  <c r="O280" i="18" s="1"/>
  <c r="K280" i="26"/>
  <c r="N280" i="18" s="1"/>
  <c r="M279" i="26"/>
  <c r="P279" i="18" s="1"/>
  <c r="L278" i="26"/>
  <c r="O278" i="18" s="1"/>
  <c r="K278" i="26"/>
  <c r="N278" i="18" s="1"/>
  <c r="M277" i="26"/>
  <c r="P277" i="18" s="1"/>
  <c r="L276" i="26"/>
  <c r="O276" i="18" s="1"/>
  <c r="K276" i="26"/>
  <c r="N276" i="18" s="1"/>
  <c r="M275" i="26"/>
  <c r="P275" i="18" s="1"/>
  <c r="L274" i="26"/>
  <c r="O274" i="18" s="1"/>
  <c r="K274" i="26"/>
  <c r="N274" i="18" s="1"/>
  <c r="M273" i="26"/>
  <c r="P273" i="18" s="1"/>
  <c r="M272" i="26"/>
  <c r="P272" i="18" s="1"/>
  <c r="P271" i="18"/>
  <c r="L270" i="26"/>
  <c r="O270" i="18" s="1"/>
  <c r="K270" i="26"/>
  <c r="M269" i="26"/>
  <c r="P269" i="18" s="1"/>
  <c r="P268" i="18"/>
  <c r="L267" i="26"/>
  <c r="O267" i="18" s="1"/>
  <c r="M266" i="26"/>
  <c r="P266" i="18" s="1"/>
  <c r="L265" i="26"/>
  <c r="O265" i="18" s="1"/>
  <c r="K265" i="26"/>
  <c r="N265" i="18" s="1"/>
  <c r="M262" i="26"/>
  <c r="P262" i="18" s="1"/>
  <c r="L261" i="26"/>
  <c r="O261" i="18" s="1"/>
  <c r="K261" i="26"/>
  <c r="M260" i="26"/>
  <c r="P260" i="18" s="1"/>
  <c r="L259" i="26"/>
  <c r="O259" i="18" s="1"/>
  <c r="K259" i="26"/>
  <c r="M258" i="26"/>
  <c r="P258" i="18" s="1"/>
  <c r="L257" i="26"/>
  <c r="O257" i="18" s="1"/>
  <c r="K257" i="26"/>
  <c r="M256" i="26"/>
  <c r="P256" i="18" s="1"/>
  <c r="M255" i="26"/>
  <c r="P255" i="18" s="1"/>
  <c r="M253" i="26"/>
  <c r="P253" i="18" s="1"/>
  <c r="M252" i="26"/>
  <c r="P252" i="18" s="1"/>
  <c r="M251" i="26"/>
  <c r="P251" i="18" s="1"/>
  <c r="M249" i="26"/>
  <c r="P249" i="18" s="1"/>
  <c r="M248" i="26"/>
  <c r="P248" i="18" s="1"/>
  <c r="L247" i="26"/>
  <c r="K247" i="26"/>
  <c r="M245" i="26"/>
  <c r="P245" i="18" s="1"/>
  <c r="L244" i="26"/>
  <c r="O244" i="18" s="1"/>
  <c r="K244" i="26"/>
  <c r="N244" i="18" s="1"/>
  <c r="M242" i="26"/>
  <c r="P242" i="18" s="1"/>
  <c r="L241" i="26"/>
  <c r="O241" i="18" s="1"/>
  <c r="K241" i="26"/>
  <c r="N241" i="18" s="1"/>
  <c r="M240" i="26"/>
  <c r="P240" i="18" s="1"/>
  <c r="M239" i="26"/>
  <c r="P239" i="18" s="1"/>
  <c r="O238" i="18"/>
  <c r="K238" i="26"/>
  <c r="N238" i="18" s="1"/>
  <c r="M237" i="26"/>
  <c r="P237" i="18" s="1"/>
  <c r="M236" i="26"/>
  <c r="P236" i="18" s="1"/>
  <c r="M235" i="26"/>
  <c r="P235" i="18" s="1"/>
  <c r="M233" i="26"/>
  <c r="P233" i="18" s="1"/>
  <c r="M232" i="26"/>
  <c r="P232" i="18" s="1"/>
  <c r="L231" i="26"/>
  <c r="K231" i="26"/>
  <c r="N231" i="18" s="1"/>
  <c r="M229" i="26"/>
  <c r="P229" i="18" s="1"/>
  <c r="L228" i="26"/>
  <c r="O228" i="18" s="1"/>
  <c r="K228" i="26"/>
  <c r="M227" i="26"/>
  <c r="P227" i="18" s="1"/>
  <c r="M226" i="26"/>
  <c r="P226" i="18" s="1"/>
  <c r="L225" i="26"/>
  <c r="K225" i="26"/>
  <c r="N225" i="18" s="1"/>
  <c r="M224" i="26"/>
  <c r="P224" i="18" s="1"/>
  <c r="M223" i="26"/>
  <c r="P223" i="18" s="1"/>
  <c r="L222" i="26"/>
  <c r="O222" i="18" s="1"/>
  <c r="K222" i="26"/>
  <c r="N222" i="18" s="1"/>
  <c r="M219" i="26"/>
  <c r="P219" i="18" s="1"/>
  <c r="L218" i="26"/>
  <c r="O218" i="18" s="1"/>
  <c r="K218" i="26"/>
  <c r="M217" i="26"/>
  <c r="P217" i="18" s="1"/>
  <c r="M216" i="26"/>
  <c r="P216" i="18" s="1"/>
  <c r="L215" i="26"/>
  <c r="K215" i="26"/>
  <c r="N215" i="18" s="1"/>
  <c r="M213" i="26"/>
  <c r="P213" i="18" s="1"/>
  <c r="L212" i="26"/>
  <c r="O212" i="18" s="1"/>
  <c r="K212" i="26"/>
  <c r="M211" i="26"/>
  <c r="P211" i="18" s="1"/>
  <c r="M210" i="26"/>
  <c r="P210" i="18" s="1"/>
  <c r="M209" i="26"/>
  <c r="P209" i="18" s="1"/>
  <c r="M208" i="26"/>
  <c r="P208" i="18" s="1"/>
  <c r="M207" i="26"/>
  <c r="P207" i="18" s="1"/>
  <c r="M206" i="26"/>
  <c r="P206" i="18" s="1"/>
  <c r="M205" i="26"/>
  <c r="P205" i="18" s="1"/>
  <c r="M204" i="26"/>
  <c r="P204" i="18" s="1"/>
  <c r="M203" i="26"/>
  <c r="P203" i="18" s="1"/>
  <c r="M202" i="26"/>
  <c r="P202" i="18" s="1"/>
  <c r="O201" i="18"/>
  <c r="N201" i="18"/>
  <c r="M199" i="26"/>
  <c r="P199" i="18" s="1"/>
  <c r="L198" i="26"/>
  <c r="K198" i="26"/>
  <c r="N198" i="18" s="1"/>
  <c r="M197" i="26"/>
  <c r="P197" i="18" s="1"/>
  <c r="M196" i="26"/>
  <c r="P196" i="18" s="1"/>
  <c r="M195" i="26"/>
  <c r="P195" i="18" s="1"/>
  <c r="M194" i="26"/>
  <c r="P194" i="18" s="1"/>
  <c r="M193" i="26"/>
  <c r="P193" i="18" s="1"/>
  <c r="M192" i="26"/>
  <c r="P192" i="18" s="1"/>
  <c r="M191" i="26"/>
  <c r="P191" i="18" s="1"/>
  <c r="M190" i="26"/>
  <c r="P190" i="18" s="1"/>
  <c r="M189" i="26"/>
  <c r="P189" i="18" s="1"/>
  <c r="M188" i="26"/>
  <c r="P188" i="18" s="1"/>
  <c r="M187" i="26"/>
  <c r="P187" i="18" s="1"/>
  <c r="M186" i="26"/>
  <c r="P186" i="18" s="1"/>
  <c r="M185" i="26"/>
  <c r="P185" i="18" s="1"/>
  <c r="L184" i="26"/>
  <c r="K184" i="26"/>
  <c r="N184" i="18" s="1"/>
  <c r="M183" i="26"/>
  <c r="P183" i="18" s="1"/>
  <c r="M182" i="26"/>
  <c r="P182" i="18" s="1"/>
  <c r="M181" i="26"/>
  <c r="P181" i="18" s="1"/>
  <c r="M180" i="26"/>
  <c r="P180" i="18" s="1"/>
  <c r="M179" i="26"/>
  <c r="P179" i="18" s="1"/>
  <c r="M178" i="26"/>
  <c r="P178" i="18" s="1"/>
  <c r="M177" i="26"/>
  <c r="P177" i="18" s="1"/>
  <c r="M176" i="26"/>
  <c r="P176" i="18" s="1"/>
  <c r="M175" i="26"/>
  <c r="P175" i="18" s="1"/>
  <c r="L174" i="26"/>
  <c r="O174" i="18" s="1"/>
  <c r="K174" i="26"/>
  <c r="N174" i="18" s="1"/>
  <c r="M173" i="26"/>
  <c r="P173" i="18" s="1"/>
  <c r="M172" i="26"/>
  <c r="P172" i="18" s="1"/>
  <c r="M171" i="26"/>
  <c r="P171" i="18" s="1"/>
  <c r="L170" i="26"/>
  <c r="O170" i="18" s="1"/>
  <c r="K170" i="26"/>
  <c r="M169" i="26"/>
  <c r="P169" i="18" s="1"/>
  <c r="M168" i="26"/>
  <c r="P168" i="18" s="1"/>
  <c r="M166" i="26"/>
  <c r="P166" i="18" s="1"/>
  <c r="M165" i="26"/>
  <c r="P165" i="18" s="1"/>
  <c r="M164" i="26"/>
  <c r="P164" i="18" s="1"/>
  <c r="M163" i="26"/>
  <c r="P163" i="18" s="1"/>
  <c r="M162" i="26"/>
  <c r="P162" i="18" s="1"/>
  <c r="M161" i="26"/>
  <c r="P161" i="18" s="1"/>
  <c r="M160" i="26"/>
  <c r="P160" i="18" s="1"/>
  <c r="M159" i="26"/>
  <c r="P159" i="18" s="1"/>
  <c r="M158" i="26"/>
  <c r="P158" i="18" s="1"/>
  <c r="M157" i="26"/>
  <c r="P157" i="18" s="1"/>
  <c r="M156" i="26"/>
  <c r="P156" i="18" s="1"/>
  <c r="M155" i="26"/>
  <c r="P155" i="18" s="1"/>
  <c r="M154" i="26"/>
  <c r="P154" i="18" s="1"/>
  <c r="M153" i="26"/>
  <c r="P153" i="18" s="1"/>
  <c r="L152" i="26"/>
  <c r="K152" i="26"/>
  <c r="N152" i="18" s="1"/>
  <c r="M151" i="26"/>
  <c r="P151" i="18" s="1"/>
  <c r="M150" i="26"/>
  <c r="P150" i="18" s="1"/>
  <c r="M149" i="26"/>
  <c r="P149" i="18" s="1"/>
  <c r="M148" i="26"/>
  <c r="P148" i="18" s="1"/>
  <c r="M147" i="26"/>
  <c r="P147" i="18" s="1"/>
  <c r="L146" i="26"/>
  <c r="K146" i="26"/>
  <c r="N146" i="18" s="1"/>
  <c r="M144" i="26"/>
  <c r="P144" i="18" s="1"/>
  <c r="M143" i="26"/>
  <c r="P143" i="18" s="1"/>
  <c r="L142" i="26"/>
  <c r="K142" i="26"/>
  <c r="N142" i="18" s="1"/>
  <c r="M141" i="26"/>
  <c r="P141" i="18" s="1"/>
  <c r="M140" i="26"/>
  <c r="P140" i="18" s="1"/>
  <c r="M139" i="26"/>
  <c r="P139" i="18" s="1"/>
  <c r="M138" i="26"/>
  <c r="P138" i="18" s="1"/>
  <c r="L137" i="26"/>
  <c r="O137" i="18" s="1"/>
  <c r="K137" i="26"/>
  <c r="M136" i="26"/>
  <c r="P136" i="18" s="1"/>
  <c r="M135" i="26"/>
  <c r="P135" i="18" s="1"/>
  <c r="L134" i="26"/>
  <c r="O134" i="18" s="1"/>
  <c r="K134" i="26"/>
  <c r="N134" i="18" s="1"/>
  <c r="M133" i="26"/>
  <c r="P133" i="18" s="1"/>
  <c r="M132" i="26"/>
  <c r="P132" i="18" s="1"/>
  <c r="M131" i="26"/>
  <c r="P131" i="18" s="1"/>
  <c r="L130" i="26"/>
  <c r="O130" i="18" s="1"/>
  <c r="K130" i="26"/>
  <c r="M129" i="26"/>
  <c r="P129" i="18" s="1"/>
  <c r="M126" i="26"/>
  <c r="P126" i="18" s="1"/>
  <c r="M125" i="26"/>
  <c r="P125" i="18" s="1"/>
  <c r="O124" i="18"/>
  <c r="K124" i="26"/>
  <c r="K122" i="26" s="1"/>
  <c r="M123" i="26"/>
  <c r="P123" i="18" s="1"/>
  <c r="M121" i="26"/>
  <c r="P121" i="18" s="1"/>
  <c r="L120" i="26"/>
  <c r="O120" i="18" s="1"/>
  <c r="K120" i="26"/>
  <c r="M119" i="26"/>
  <c r="P119" i="18" s="1"/>
  <c r="L118" i="26"/>
  <c r="O118" i="18" s="1"/>
  <c r="K118" i="26"/>
  <c r="M117" i="26"/>
  <c r="P117" i="18" s="1"/>
  <c r="L116" i="26"/>
  <c r="O116" i="18" s="1"/>
  <c r="K116" i="26"/>
  <c r="M115" i="26"/>
  <c r="P115" i="18" s="1"/>
  <c r="M114" i="26"/>
  <c r="P114" i="18" s="1"/>
  <c r="M113" i="26"/>
  <c r="P113" i="18" s="1"/>
  <c r="L112" i="26"/>
  <c r="K112" i="26"/>
  <c r="N112" i="18" s="1"/>
  <c r="M110" i="26"/>
  <c r="P110" i="18" s="1"/>
  <c r="M109" i="26"/>
  <c r="P109" i="18" s="1"/>
  <c r="M108" i="26"/>
  <c r="P108" i="18" s="1"/>
  <c r="L107" i="26"/>
  <c r="O107" i="18" s="1"/>
  <c r="K107" i="26"/>
  <c r="N107" i="18" s="1"/>
  <c r="M106" i="26"/>
  <c r="P106" i="18" s="1"/>
  <c r="L105" i="26"/>
  <c r="O105" i="18" s="1"/>
  <c r="K105" i="26"/>
  <c r="N105" i="18" s="1"/>
  <c r="M104" i="26"/>
  <c r="P104" i="18" s="1"/>
  <c r="M103" i="26"/>
  <c r="P103" i="18" s="1"/>
  <c r="L102" i="26"/>
  <c r="K102" i="26"/>
  <c r="M100" i="26"/>
  <c r="P100" i="18" s="1"/>
  <c r="M99" i="26"/>
  <c r="P99" i="18" s="1"/>
  <c r="M98" i="26"/>
  <c r="P98" i="18" s="1"/>
  <c r="M97" i="26"/>
  <c r="P97" i="18" s="1"/>
  <c r="L96" i="26"/>
  <c r="K96" i="26"/>
  <c r="N96" i="18" s="1"/>
  <c r="M95" i="26"/>
  <c r="P95" i="18" s="1"/>
  <c r="M94" i="26"/>
  <c r="P94" i="18" s="1"/>
  <c r="M93" i="26"/>
  <c r="P93" i="18" s="1"/>
  <c r="M92" i="26"/>
  <c r="P92" i="18" s="1"/>
  <c r="M91" i="26"/>
  <c r="P91" i="18" s="1"/>
  <c r="L90" i="26"/>
  <c r="K90" i="26"/>
  <c r="N90" i="18" s="1"/>
  <c r="M89" i="26"/>
  <c r="P89" i="18" s="1"/>
  <c r="M88" i="26"/>
  <c r="P88" i="18" s="1"/>
  <c r="L87" i="26"/>
  <c r="O87" i="18" s="1"/>
  <c r="K87" i="26"/>
  <c r="N87" i="18" s="1"/>
  <c r="M86" i="26"/>
  <c r="P86" i="18" s="1"/>
  <c r="L85" i="26"/>
  <c r="O85" i="18" s="1"/>
  <c r="K85" i="26"/>
  <c r="N85" i="18" s="1"/>
  <c r="M84" i="26"/>
  <c r="P84" i="18" s="1"/>
  <c r="L83" i="26"/>
  <c r="O83" i="18" s="1"/>
  <c r="K83" i="26"/>
  <c r="N83" i="18" s="1"/>
  <c r="M82" i="26"/>
  <c r="P82" i="18" s="1"/>
  <c r="L81" i="26"/>
  <c r="O81" i="18" s="1"/>
  <c r="K81" i="26"/>
  <c r="N81" i="18" s="1"/>
  <c r="M80" i="26"/>
  <c r="P80" i="18" s="1"/>
  <c r="L79" i="26"/>
  <c r="O79" i="18" s="1"/>
  <c r="K79" i="26"/>
  <c r="N79" i="18" s="1"/>
  <c r="M77" i="26"/>
  <c r="P77" i="18" s="1"/>
  <c r="L76" i="26"/>
  <c r="K76" i="26"/>
  <c r="N76" i="18" s="1"/>
  <c r="M75" i="26"/>
  <c r="P75" i="18" s="1"/>
  <c r="L74" i="26"/>
  <c r="K74" i="26"/>
  <c r="N74" i="18" s="1"/>
  <c r="M72" i="26"/>
  <c r="P72" i="18" s="1"/>
  <c r="M71" i="26"/>
  <c r="P71" i="18" s="1"/>
  <c r="L70" i="26"/>
  <c r="K70" i="26"/>
  <c r="N70" i="18" s="1"/>
  <c r="M69" i="26"/>
  <c r="P69" i="18" s="1"/>
  <c r="M68" i="26"/>
  <c r="P68" i="18" s="1"/>
  <c r="L67" i="26"/>
  <c r="O67" i="18" s="1"/>
  <c r="K67" i="26"/>
  <c r="N67" i="18" s="1"/>
  <c r="M66" i="26"/>
  <c r="P66" i="18" s="1"/>
  <c r="M65" i="26"/>
  <c r="P65" i="18" s="1"/>
  <c r="L64" i="26"/>
  <c r="O64" i="18" s="1"/>
  <c r="K64" i="26"/>
  <c r="M63" i="26"/>
  <c r="P63" i="18" s="1"/>
  <c r="M62" i="26"/>
  <c r="P62" i="18" s="1"/>
  <c r="L61" i="26"/>
  <c r="K61" i="26"/>
  <c r="M59" i="26"/>
  <c r="P59" i="18" s="1"/>
  <c r="M58" i="26"/>
  <c r="P58" i="18" s="1"/>
  <c r="L57" i="26"/>
  <c r="O57" i="18" s="1"/>
  <c r="K57" i="26"/>
  <c r="M56" i="26"/>
  <c r="P56" i="18" s="1"/>
  <c r="M55" i="26"/>
  <c r="P55" i="18" s="1"/>
  <c r="L54" i="26"/>
  <c r="K54" i="26"/>
  <c r="N54" i="18" s="1"/>
  <c r="K53" i="26"/>
  <c r="N53" i="18" s="1"/>
  <c r="M51" i="26"/>
  <c r="P51" i="18" s="1"/>
  <c r="M50" i="26"/>
  <c r="P50" i="18" s="1"/>
  <c r="L49" i="26"/>
  <c r="O49" i="18" s="1"/>
  <c r="K49" i="26"/>
  <c r="M48" i="26"/>
  <c r="P48" i="18" s="1"/>
  <c r="M47" i="26"/>
  <c r="P47" i="18" s="1"/>
  <c r="L46" i="26"/>
  <c r="K46" i="26"/>
  <c r="N46" i="18" s="1"/>
  <c r="M45" i="26"/>
  <c r="P45" i="18" s="1"/>
  <c r="M44" i="26"/>
  <c r="P44" i="18" s="1"/>
  <c r="M43" i="26"/>
  <c r="P43" i="18" s="1"/>
  <c r="M42" i="26"/>
  <c r="P42" i="18" s="1"/>
  <c r="M41" i="26"/>
  <c r="P41" i="18" s="1"/>
  <c r="L40" i="26"/>
  <c r="O40" i="18" s="1"/>
  <c r="K40" i="26"/>
  <c r="N40" i="18" s="1"/>
  <c r="M39" i="26"/>
  <c r="P39" i="18" s="1"/>
  <c r="M38" i="26"/>
  <c r="P38" i="18" s="1"/>
  <c r="M37" i="26"/>
  <c r="P37" i="18" s="1"/>
  <c r="M36" i="26"/>
  <c r="P36" i="18" s="1"/>
  <c r="M35" i="26"/>
  <c r="P35" i="18" s="1"/>
  <c r="M34" i="26"/>
  <c r="P34" i="18" s="1"/>
  <c r="M33" i="26"/>
  <c r="P33" i="18" s="1"/>
  <c r="L32" i="26"/>
  <c r="O32" i="18" s="1"/>
  <c r="K32" i="26"/>
  <c r="M31" i="26"/>
  <c r="P31" i="18" s="1"/>
  <c r="L30" i="26"/>
  <c r="O30" i="18" s="1"/>
  <c r="K30" i="26"/>
  <c r="M28" i="26"/>
  <c r="P28" i="18" s="1"/>
  <c r="M27" i="26"/>
  <c r="P27" i="18" s="1"/>
  <c r="M26" i="26"/>
  <c r="P26" i="18" s="1"/>
  <c r="L25" i="26"/>
  <c r="O25" i="18" s="1"/>
  <c r="K25" i="26"/>
  <c r="M24" i="26"/>
  <c r="P24" i="18" s="1"/>
  <c r="L23" i="26"/>
  <c r="O23" i="18" s="1"/>
  <c r="K23" i="26"/>
  <c r="M22" i="26"/>
  <c r="P22" i="18" s="1"/>
  <c r="M21" i="26"/>
  <c r="P21" i="18" s="1"/>
  <c r="M20" i="26"/>
  <c r="P20" i="18" s="1"/>
  <c r="M19" i="26"/>
  <c r="P19" i="18" s="1"/>
  <c r="M18" i="26"/>
  <c r="P18" i="18" s="1"/>
  <c r="L17" i="26"/>
  <c r="K17" i="26"/>
  <c r="M16" i="26"/>
  <c r="P16" i="18" s="1"/>
  <c r="M14" i="26"/>
  <c r="P14" i="18" s="1"/>
  <c r="M13" i="26"/>
  <c r="P13" i="18" s="1"/>
  <c r="M12" i="26"/>
  <c r="P12" i="18" s="1"/>
  <c r="L11" i="26"/>
  <c r="O11" i="18" s="1"/>
  <c r="K11" i="26"/>
  <c r="N11" i="18" s="1"/>
  <c r="M9" i="26"/>
  <c r="P9" i="18" s="1"/>
  <c r="M8" i="26"/>
  <c r="P8" i="18" s="1"/>
  <c r="M7" i="26"/>
  <c r="P7" i="18" s="1"/>
  <c r="R296" i="24" l="1"/>
  <c r="M286" i="30"/>
  <c r="P286" i="24" s="1"/>
  <c r="R274" i="24"/>
  <c r="S253" i="24"/>
  <c r="L122" i="30"/>
  <c r="O122" i="24" s="1"/>
  <c r="R107" i="24"/>
  <c r="R105" i="24"/>
  <c r="S98" i="24"/>
  <c r="S95" i="24"/>
  <c r="S94" i="24"/>
  <c r="S91" i="24"/>
  <c r="R85" i="24"/>
  <c r="S66" i="24"/>
  <c r="S316" i="24"/>
  <c r="S297" i="24"/>
  <c r="S287" i="24"/>
  <c r="M284" i="30"/>
  <c r="P284" i="24" s="1"/>
  <c r="S281" i="24"/>
  <c r="M274" i="30"/>
  <c r="P274" i="24" s="1"/>
  <c r="S273" i="24"/>
  <c r="S268" i="24"/>
  <c r="S266" i="24"/>
  <c r="S256" i="24"/>
  <c r="S248" i="24"/>
  <c r="K234" i="30"/>
  <c r="S211" i="24"/>
  <c r="S208" i="24"/>
  <c r="S173" i="24"/>
  <c r="S139" i="24"/>
  <c r="S136" i="24"/>
  <c r="S133" i="24"/>
  <c r="S121" i="24"/>
  <c r="K111" i="30"/>
  <c r="N111" i="24" s="1"/>
  <c r="S109" i="24"/>
  <c r="S106" i="24"/>
  <c r="S103" i="24"/>
  <c r="S99" i="24"/>
  <c r="S97" i="24"/>
  <c r="S92" i="24"/>
  <c r="S89" i="24"/>
  <c r="S82" i="24"/>
  <c r="S77" i="24"/>
  <c r="S72" i="24"/>
  <c r="S43" i="24"/>
  <c r="S36" i="24"/>
  <c r="S19" i="24"/>
  <c r="S16" i="24"/>
  <c r="S13" i="24"/>
  <c r="L300" i="29"/>
  <c r="L300" i="24" s="1"/>
  <c r="L60" i="29"/>
  <c r="L60" i="24" s="1"/>
  <c r="M137" i="29"/>
  <c r="M137" i="24" s="1"/>
  <c r="K29" i="29"/>
  <c r="K29" i="24" s="1"/>
  <c r="K15" i="29"/>
  <c r="K15" i="24" s="1"/>
  <c r="L267" i="28"/>
  <c r="U267" i="18" s="1"/>
  <c r="K167" i="28"/>
  <c r="T167" i="18" s="1"/>
  <c r="K15" i="28"/>
  <c r="T15" i="18" s="1"/>
  <c r="K214" i="27"/>
  <c r="K111" i="27"/>
  <c r="Q111" i="18" s="1"/>
  <c r="K53" i="27"/>
  <c r="Q53" i="18" s="1"/>
  <c r="K214" i="26"/>
  <c r="N214" i="18" s="1"/>
  <c r="K145" i="26"/>
  <c r="N145" i="18" s="1"/>
  <c r="S22" i="24"/>
  <c r="S129" i="24"/>
  <c r="S132" i="24"/>
  <c r="S135" i="24"/>
  <c r="S289" i="24"/>
  <c r="R298" i="24"/>
  <c r="S35" i="24"/>
  <c r="S39" i="24"/>
  <c r="S115" i="24"/>
  <c r="S149" i="24"/>
  <c r="S172" i="24"/>
  <c r="S20" i="24"/>
  <c r="Q137" i="24"/>
  <c r="S21" i="24"/>
  <c r="S27" i="24"/>
  <c r="R30" i="24"/>
  <c r="S55" i="24"/>
  <c r="S123" i="24"/>
  <c r="R137" i="24"/>
  <c r="S154" i="24"/>
  <c r="S158" i="24"/>
  <c r="S162" i="24"/>
  <c r="S166" i="24"/>
  <c r="S177" i="24"/>
  <c r="S181" i="24"/>
  <c r="S188" i="24"/>
  <c r="S192" i="24"/>
  <c r="S196" i="24"/>
  <c r="S199" i="24"/>
  <c r="S223" i="24"/>
  <c r="S277" i="24"/>
  <c r="R282" i="24"/>
  <c r="S314" i="24"/>
  <c r="S322" i="24"/>
  <c r="S325" i="24"/>
  <c r="K53" i="30"/>
  <c r="N53" i="24" s="1"/>
  <c r="K214" i="30"/>
  <c r="N214" i="24" s="1"/>
  <c r="S26" i="24"/>
  <c r="S31" i="24"/>
  <c r="S34" i="24"/>
  <c r="S38" i="24"/>
  <c r="S41" i="24"/>
  <c r="S45" i="24"/>
  <c r="S48" i="24"/>
  <c r="S51" i="24"/>
  <c r="S59" i="24"/>
  <c r="S62" i="24"/>
  <c r="S65" i="24"/>
  <c r="S68" i="24"/>
  <c r="S71" i="24"/>
  <c r="S75" i="24"/>
  <c r="S93" i="24"/>
  <c r="S100" i="24"/>
  <c r="S104" i="24"/>
  <c r="S114" i="24"/>
  <c r="S117" i="24"/>
  <c r="S141" i="24"/>
  <c r="S144" i="24"/>
  <c r="S148" i="24"/>
  <c r="S155" i="24"/>
  <c r="S159" i="24"/>
  <c r="S163" i="24"/>
  <c r="S168" i="24"/>
  <c r="S178" i="24"/>
  <c r="S182" i="24"/>
  <c r="S185" i="24"/>
  <c r="S189" i="24"/>
  <c r="S193" i="24"/>
  <c r="S197" i="24"/>
  <c r="S205" i="24"/>
  <c r="S209" i="24"/>
  <c r="S216" i="24"/>
  <c r="S219" i="24"/>
  <c r="S240" i="24"/>
  <c r="S283" i="24"/>
  <c r="S312" i="24"/>
  <c r="S328" i="24"/>
  <c r="K267" i="29"/>
  <c r="K293" i="29" s="1"/>
  <c r="K293" i="24" s="1"/>
  <c r="M270" i="29"/>
  <c r="M270" i="24" s="1"/>
  <c r="M87" i="28"/>
  <c r="V87" i="18" s="1"/>
  <c r="M67" i="28"/>
  <c r="V67" i="18" s="1"/>
  <c r="L200" i="28"/>
  <c r="U200" i="18" s="1"/>
  <c r="M274" i="28"/>
  <c r="V274" i="18" s="1"/>
  <c r="M276" i="28"/>
  <c r="V276" i="18" s="1"/>
  <c r="M278" i="28"/>
  <c r="V278" i="18" s="1"/>
  <c r="M280" i="28"/>
  <c r="V280" i="18" s="1"/>
  <c r="K214" i="28"/>
  <c r="T214" i="18" s="1"/>
  <c r="M81" i="27"/>
  <c r="S81" i="18" s="1"/>
  <c r="L267" i="27"/>
  <c r="R267" i="18" s="1"/>
  <c r="K300" i="27"/>
  <c r="Q300" i="18" s="1"/>
  <c r="L78" i="27"/>
  <c r="M78" i="27" s="1"/>
  <c r="S78" i="18" s="1"/>
  <c r="M276" i="27"/>
  <c r="S276" i="18" s="1"/>
  <c r="M278" i="27"/>
  <c r="S278" i="18" s="1"/>
  <c r="M79" i="27"/>
  <c r="S79" i="18" s="1"/>
  <c r="M83" i="27"/>
  <c r="S83" i="18" s="1"/>
  <c r="M85" i="27"/>
  <c r="S85" i="18" s="1"/>
  <c r="L122" i="27"/>
  <c r="R122" i="18" s="1"/>
  <c r="M294" i="27"/>
  <c r="S294" i="18" s="1"/>
  <c r="M298" i="27"/>
  <c r="S298" i="18" s="1"/>
  <c r="M198" i="26"/>
  <c r="P198" i="18" s="1"/>
  <c r="O198" i="18"/>
  <c r="M87" i="26"/>
  <c r="P87" i="18" s="1"/>
  <c r="K111" i="26"/>
  <c r="N111" i="18" s="1"/>
  <c r="S331" i="24"/>
  <c r="S324" i="24"/>
  <c r="M321" i="30"/>
  <c r="P321" i="24" s="1"/>
  <c r="N321" i="24"/>
  <c r="Q321" i="24" s="1"/>
  <c r="S320" i="24"/>
  <c r="M319" i="30"/>
  <c r="P319" i="24" s="1"/>
  <c r="N319" i="24"/>
  <c r="Q319" i="24" s="1"/>
  <c r="S318" i="24"/>
  <c r="M317" i="30"/>
  <c r="P317" i="24" s="1"/>
  <c r="N317" i="24"/>
  <c r="Q317" i="24" s="1"/>
  <c r="M315" i="30"/>
  <c r="P315" i="24" s="1"/>
  <c r="N315" i="24"/>
  <c r="Q315" i="24" s="1"/>
  <c r="M313" i="30"/>
  <c r="P313" i="24" s="1"/>
  <c r="N313" i="24"/>
  <c r="Q313" i="24" s="1"/>
  <c r="M311" i="30"/>
  <c r="P311" i="24" s="1"/>
  <c r="N311" i="24"/>
  <c r="Q311" i="24" s="1"/>
  <c r="S310" i="24"/>
  <c r="M309" i="30"/>
  <c r="P309" i="24" s="1"/>
  <c r="N309" i="24"/>
  <c r="Q309" i="24" s="1"/>
  <c r="S308" i="24"/>
  <c r="M307" i="30"/>
  <c r="P307" i="24" s="1"/>
  <c r="N307" i="24"/>
  <c r="Q307" i="24" s="1"/>
  <c r="S304" i="24"/>
  <c r="S306" i="24"/>
  <c r="K300" i="30"/>
  <c r="N300" i="24" s="1"/>
  <c r="L300" i="30"/>
  <c r="O300" i="24" s="1"/>
  <c r="O303" i="24"/>
  <c r="R303" i="24" s="1"/>
  <c r="S301" i="24"/>
  <c r="S299" i="24"/>
  <c r="M298" i="30"/>
  <c r="P298" i="24" s="1"/>
  <c r="M296" i="30"/>
  <c r="P296" i="24" s="1"/>
  <c r="M294" i="30"/>
  <c r="P294" i="24" s="1"/>
  <c r="M290" i="30"/>
  <c r="P290" i="24" s="1"/>
  <c r="S292" i="24"/>
  <c r="M288" i="30"/>
  <c r="P288" i="24" s="1"/>
  <c r="S285" i="24"/>
  <c r="M282" i="30"/>
  <c r="P282" i="24" s="1"/>
  <c r="M280" i="30"/>
  <c r="P280" i="24" s="1"/>
  <c r="R280" i="24"/>
  <c r="M278" i="30"/>
  <c r="P278" i="24" s="1"/>
  <c r="R278" i="24"/>
  <c r="S279" i="24"/>
  <c r="M276" i="30"/>
  <c r="P276" i="24" s="1"/>
  <c r="R276" i="24"/>
  <c r="S275" i="24"/>
  <c r="K267" i="30"/>
  <c r="N267" i="24" s="1"/>
  <c r="N270" i="24"/>
  <c r="Q270" i="24" s="1"/>
  <c r="S271" i="24"/>
  <c r="S272" i="24"/>
  <c r="S269" i="24"/>
  <c r="M265" i="30"/>
  <c r="P265" i="24" s="1"/>
  <c r="O265" i="24"/>
  <c r="S260" i="24"/>
  <c r="M259" i="30"/>
  <c r="P259" i="24" s="1"/>
  <c r="N259" i="24"/>
  <c r="Q259" i="24" s="1"/>
  <c r="M257" i="30"/>
  <c r="P257" i="24" s="1"/>
  <c r="N257" i="24"/>
  <c r="Q257" i="24" s="1"/>
  <c r="S258" i="24"/>
  <c r="M254" i="30"/>
  <c r="P254" i="24" s="1"/>
  <c r="N254" i="24"/>
  <c r="Q254" i="24" s="1"/>
  <c r="S255" i="24"/>
  <c r="L250" i="30"/>
  <c r="O250" i="24" s="1"/>
  <c r="O254" i="24"/>
  <c r="R254" i="24" s="1"/>
  <c r="S251" i="24"/>
  <c r="R244" i="24"/>
  <c r="S252" i="24"/>
  <c r="S249" i="24"/>
  <c r="M247" i="30"/>
  <c r="P247" i="24" s="1"/>
  <c r="N247" i="24"/>
  <c r="Q247" i="24" s="1"/>
  <c r="M244" i="30"/>
  <c r="P244" i="24" s="1"/>
  <c r="S245" i="24"/>
  <c r="R241" i="24"/>
  <c r="M238" i="30"/>
  <c r="P238" i="24" s="1"/>
  <c r="L234" i="30"/>
  <c r="O234" i="24" s="1"/>
  <c r="S237" i="24"/>
  <c r="N234" i="24"/>
  <c r="S235" i="24"/>
  <c r="S233" i="24"/>
  <c r="S232" i="24"/>
  <c r="M231" i="30"/>
  <c r="P231" i="24" s="1"/>
  <c r="O231" i="24"/>
  <c r="R231" i="24" s="1"/>
  <c r="S229" i="24"/>
  <c r="R228" i="24"/>
  <c r="M228" i="30"/>
  <c r="P228" i="24" s="1"/>
  <c r="N228" i="24"/>
  <c r="Q228" i="24" s="1"/>
  <c r="M225" i="30"/>
  <c r="P225" i="24" s="1"/>
  <c r="O225" i="24"/>
  <c r="R225" i="24" s="1"/>
  <c r="S226" i="24"/>
  <c r="S227" i="24"/>
  <c r="S224" i="24"/>
  <c r="R222" i="24"/>
  <c r="M222" i="30"/>
  <c r="P222" i="24" s="1"/>
  <c r="R218" i="24"/>
  <c r="S217" i="24"/>
  <c r="L214" i="30"/>
  <c r="O214" i="24" s="1"/>
  <c r="O215" i="24"/>
  <c r="R212" i="24"/>
  <c r="S213" i="24"/>
  <c r="M212" i="30"/>
  <c r="P212" i="24" s="1"/>
  <c r="N212" i="24"/>
  <c r="Q212" i="24" s="1"/>
  <c r="O200" i="24"/>
  <c r="K200" i="30"/>
  <c r="N200" i="24" s="1"/>
  <c r="M201" i="30"/>
  <c r="P201" i="24" s="1"/>
  <c r="M198" i="30"/>
  <c r="P198" i="24" s="1"/>
  <c r="O198" i="24"/>
  <c r="R198" i="24" s="1"/>
  <c r="S186" i="24"/>
  <c r="S190" i="24"/>
  <c r="S194" i="24"/>
  <c r="K167" i="30"/>
  <c r="N167" i="24" s="1"/>
  <c r="M184" i="30"/>
  <c r="P184" i="24" s="1"/>
  <c r="O184" i="24"/>
  <c r="R184" i="24" s="1"/>
  <c r="S187" i="24"/>
  <c r="S191" i="24"/>
  <c r="S195" i="24"/>
  <c r="S175" i="24"/>
  <c r="S179" i="24"/>
  <c r="S183" i="24"/>
  <c r="S176" i="24"/>
  <c r="S180" i="24"/>
  <c r="M174" i="30"/>
  <c r="P174" i="24" s="1"/>
  <c r="O174" i="24"/>
  <c r="R174" i="24" s="1"/>
  <c r="S171" i="24"/>
  <c r="M170" i="30"/>
  <c r="P170" i="24" s="1"/>
  <c r="N170" i="24"/>
  <c r="Q170" i="24" s="1"/>
  <c r="S169" i="24"/>
  <c r="S156" i="24"/>
  <c r="S160" i="24"/>
  <c r="S164" i="24"/>
  <c r="S153" i="24"/>
  <c r="S157" i="24"/>
  <c r="S161" i="24"/>
  <c r="S165" i="24"/>
  <c r="M152" i="30"/>
  <c r="P152" i="24" s="1"/>
  <c r="O152" i="24"/>
  <c r="R152" i="24" s="1"/>
  <c r="M146" i="30"/>
  <c r="P146" i="24" s="1"/>
  <c r="O146" i="24"/>
  <c r="S150" i="24"/>
  <c r="K145" i="30"/>
  <c r="N145" i="24" s="1"/>
  <c r="S147" i="24"/>
  <c r="S151" i="24"/>
  <c r="S143" i="24"/>
  <c r="M142" i="30"/>
  <c r="P142" i="24" s="1"/>
  <c r="O142" i="24"/>
  <c r="R142" i="24" s="1"/>
  <c r="S138" i="24"/>
  <c r="S140" i="24"/>
  <c r="K128" i="30"/>
  <c r="N128" i="24" s="1"/>
  <c r="R134" i="24"/>
  <c r="L128" i="30"/>
  <c r="O128" i="24" s="1"/>
  <c r="S131" i="24"/>
  <c r="M130" i="30"/>
  <c r="P130" i="24" s="1"/>
  <c r="N130" i="24"/>
  <c r="Q130" i="24" s="1"/>
  <c r="S125" i="24"/>
  <c r="S126" i="24"/>
  <c r="M124" i="30"/>
  <c r="P124" i="24" s="1"/>
  <c r="N124" i="24"/>
  <c r="Q124" i="24" s="1"/>
  <c r="M120" i="30"/>
  <c r="P120" i="24" s="1"/>
  <c r="N120" i="24"/>
  <c r="Q120" i="24" s="1"/>
  <c r="M118" i="30"/>
  <c r="P118" i="24" s="1"/>
  <c r="N118" i="24"/>
  <c r="Q118" i="24" s="1"/>
  <c r="S119" i="24"/>
  <c r="M116" i="30"/>
  <c r="P116" i="24" s="1"/>
  <c r="N116" i="24"/>
  <c r="Q116" i="24" s="1"/>
  <c r="S113" i="24"/>
  <c r="M112" i="30"/>
  <c r="P112" i="24" s="1"/>
  <c r="O112" i="24"/>
  <c r="S108" i="24"/>
  <c r="M107" i="30"/>
  <c r="P107" i="24" s="1"/>
  <c r="S110" i="24"/>
  <c r="M105" i="30"/>
  <c r="P105" i="24" s="1"/>
  <c r="L101" i="30"/>
  <c r="O101" i="24" s="1"/>
  <c r="O102" i="24"/>
  <c r="Q102" i="24"/>
  <c r="M102" i="30"/>
  <c r="P102" i="24" s="1"/>
  <c r="N102" i="24"/>
  <c r="M96" i="30"/>
  <c r="P96" i="24" s="1"/>
  <c r="O96" i="24"/>
  <c r="R96" i="24" s="1"/>
  <c r="M90" i="30"/>
  <c r="P90" i="24" s="1"/>
  <c r="O90" i="24"/>
  <c r="R90" i="24" s="1"/>
  <c r="S88" i="24"/>
  <c r="M87" i="30"/>
  <c r="P87" i="24" s="1"/>
  <c r="S86" i="24"/>
  <c r="M85" i="30"/>
  <c r="P85" i="24" s="1"/>
  <c r="S84" i="24"/>
  <c r="K78" i="30"/>
  <c r="N78" i="24" s="1"/>
  <c r="M83" i="30"/>
  <c r="P83" i="24" s="1"/>
  <c r="R81" i="24"/>
  <c r="M81" i="30"/>
  <c r="P81" i="24" s="1"/>
  <c r="L78" i="30"/>
  <c r="S80" i="24"/>
  <c r="M79" i="30"/>
  <c r="P79" i="24" s="1"/>
  <c r="K73" i="30"/>
  <c r="N73" i="24" s="1"/>
  <c r="M76" i="30"/>
  <c r="P76" i="24" s="1"/>
  <c r="O76" i="24"/>
  <c r="R76" i="24" s="1"/>
  <c r="L73" i="30"/>
  <c r="O73" i="24" s="1"/>
  <c r="O74" i="24"/>
  <c r="R74" i="24" s="1"/>
  <c r="M70" i="30"/>
  <c r="P70" i="24" s="1"/>
  <c r="O70" i="24"/>
  <c r="R70" i="24" s="1"/>
  <c r="M67" i="30"/>
  <c r="P67" i="24" s="1"/>
  <c r="S69" i="24"/>
  <c r="M64" i="30"/>
  <c r="P64" i="24" s="1"/>
  <c r="N64" i="24"/>
  <c r="Q64" i="24" s="1"/>
  <c r="L60" i="30"/>
  <c r="O60" i="24" s="1"/>
  <c r="O61" i="24"/>
  <c r="R61" i="24" s="1"/>
  <c r="M61" i="30"/>
  <c r="P61" i="24" s="1"/>
  <c r="N61" i="24"/>
  <c r="Q61" i="24" s="1"/>
  <c r="R57" i="24"/>
  <c r="S58" i="24"/>
  <c r="M57" i="30"/>
  <c r="P57" i="24" s="1"/>
  <c r="N57" i="24"/>
  <c r="Q57" i="24" s="1"/>
  <c r="S56" i="24"/>
  <c r="L53" i="30"/>
  <c r="O53" i="24" s="1"/>
  <c r="O54" i="24"/>
  <c r="R54" i="24" s="1"/>
  <c r="M49" i="30"/>
  <c r="P49" i="24" s="1"/>
  <c r="N49" i="24"/>
  <c r="Q49" i="24" s="1"/>
  <c r="S50" i="24"/>
  <c r="S47" i="24"/>
  <c r="M46" i="30"/>
  <c r="P46" i="24" s="1"/>
  <c r="O46" i="24"/>
  <c r="R46" i="24" s="1"/>
  <c r="S42" i="24"/>
  <c r="R40" i="24"/>
  <c r="S44" i="24"/>
  <c r="M32" i="30"/>
  <c r="P32" i="24" s="1"/>
  <c r="N32" i="24"/>
  <c r="Q32" i="24" s="1"/>
  <c r="S33" i="24"/>
  <c r="S37" i="24"/>
  <c r="L29" i="30"/>
  <c r="O29" i="24" s="1"/>
  <c r="M30" i="30"/>
  <c r="P30" i="24" s="1"/>
  <c r="N30" i="24"/>
  <c r="Q30" i="24" s="1"/>
  <c r="S28" i="24"/>
  <c r="M25" i="30"/>
  <c r="P25" i="24" s="1"/>
  <c r="N25" i="24"/>
  <c r="Q25" i="24" s="1"/>
  <c r="R23" i="24"/>
  <c r="S24" i="24"/>
  <c r="M23" i="30"/>
  <c r="P23" i="24" s="1"/>
  <c r="N23" i="24"/>
  <c r="Q23" i="24" s="1"/>
  <c r="S18" i="24"/>
  <c r="M17" i="30"/>
  <c r="P17" i="24" s="1"/>
  <c r="N17" i="24"/>
  <c r="Q17" i="24" s="1"/>
  <c r="L15" i="30"/>
  <c r="O15" i="24" s="1"/>
  <c r="O17" i="24"/>
  <c r="R17" i="24" s="1"/>
  <c r="S14" i="24"/>
  <c r="S8" i="24"/>
  <c r="R6" i="24"/>
  <c r="M321" i="29"/>
  <c r="M321" i="24" s="1"/>
  <c r="S321" i="24" s="1"/>
  <c r="L321" i="24"/>
  <c r="R321" i="24" s="1"/>
  <c r="M319" i="29"/>
  <c r="M319" i="24" s="1"/>
  <c r="L319" i="24"/>
  <c r="R319" i="24" s="1"/>
  <c r="M317" i="29"/>
  <c r="M317" i="24" s="1"/>
  <c r="S317" i="24" s="1"/>
  <c r="L317" i="24"/>
  <c r="R317" i="24" s="1"/>
  <c r="M315" i="29"/>
  <c r="M315" i="24" s="1"/>
  <c r="L315" i="24"/>
  <c r="R315" i="24" s="1"/>
  <c r="M313" i="29"/>
  <c r="M313" i="24" s="1"/>
  <c r="L313" i="24"/>
  <c r="R313" i="24" s="1"/>
  <c r="M311" i="29"/>
  <c r="M311" i="24" s="1"/>
  <c r="L311" i="24"/>
  <c r="R311" i="24" s="1"/>
  <c r="M309" i="29"/>
  <c r="M309" i="24" s="1"/>
  <c r="L309" i="24"/>
  <c r="R309" i="24" s="1"/>
  <c r="M307" i="29"/>
  <c r="M307" i="24" s="1"/>
  <c r="L307" i="24"/>
  <c r="R307" i="24" s="1"/>
  <c r="M303" i="29"/>
  <c r="M303" i="24" s="1"/>
  <c r="K303" i="24"/>
  <c r="Q303" i="24" s="1"/>
  <c r="M300" i="29"/>
  <c r="M300" i="24" s="1"/>
  <c r="K300" i="24"/>
  <c r="M298" i="29"/>
  <c r="M298" i="24" s="1"/>
  <c r="K298" i="24"/>
  <c r="Q298" i="24" s="1"/>
  <c r="M296" i="29"/>
  <c r="M296" i="24" s="1"/>
  <c r="K296" i="24"/>
  <c r="Q296" i="24" s="1"/>
  <c r="L326" i="29"/>
  <c r="L326" i="24" s="1"/>
  <c r="L294" i="24"/>
  <c r="R294" i="24" s="1"/>
  <c r="M294" i="29"/>
  <c r="M294" i="24" s="1"/>
  <c r="K294" i="24"/>
  <c r="Q294" i="24" s="1"/>
  <c r="M288" i="29"/>
  <c r="M288" i="24" s="1"/>
  <c r="K288" i="24"/>
  <c r="Q288" i="24" s="1"/>
  <c r="M286" i="29"/>
  <c r="M286" i="24" s="1"/>
  <c r="S286" i="24" s="1"/>
  <c r="K286" i="24"/>
  <c r="Q286" i="24" s="1"/>
  <c r="M284" i="29"/>
  <c r="M284" i="24" s="1"/>
  <c r="S284" i="24" s="1"/>
  <c r="K284" i="24"/>
  <c r="Q284" i="24" s="1"/>
  <c r="M282" i="29"/>
  <c r="M282" i="24" s="1"/>
  <c r="K282" i="24"/>
  <c r="Q282" i="24" s="1"/>
  <c r="M280" i="29"/>
  <c r="M280" i="24" s="1"/>
  <c r="K280" i="24"/>
  <c r="Q280" i="24" s="1"/>
  <c r="M278" i="29"/>
  <c r="M278" i="24" s="1"/>
  <c r="K278" i="24"/>
  <c r="Q278" i="24" s="1"/>
  <c r="M276" i="29"/>
  <c r="M276" i="24" s="1"/>
  <c r="K276" i="24"/>
  <c r="Q276" i="24" s="1"/>
  <c r="M274" i="29"/>
  <c r="M274" i="24" s="1"/>
  <c r="S274" i="24" s="1"/>
  <c r="K274" i="24"/>
  <c r="Q274" i="24" s="1"/>
  <c r="L267" i="29"/>
  <c r="L267" i="24" s="1"/>
  <c r="R267" i="24" s="1"/>
  <c r="L270" i="24"/>
  <c r="R270" i="24" s="1"/>
  <c r="L265" i="24"/>
  <c r="M265" i="29"/>
  <c r="M265" i="24" s="1"/>
  <c r="S265" i="24" s="1"/>
  <c r="K265" i="24"/>
  <c r="Q265" i="24" s="1"/>
  <c r="M259" i="29"/>
  <c r="M259" i="24" s="1"/>
  <c r="L259" i="24"/>
  <c r="R259" i="24" s="1"/>
  <c r="M257" i="29"/>
  <c r="M257" i="24" s="1"/>
  <c r="L257" i="24"/>
  <c r="R257" i="24" s="1"/>
  <c r="M254" i="29"/>
  <c r="M254" i="24" s="1"/>
  <c r="L250" i="29"/>
  <c r="L250" i="24" s="1"/>
  <c r="R250" i="24" s="1"/>
  <c r="K250" i="24"/>
  <c r="K246" i="29"/>
  <c r="K246" i="24" s="1"/>
  <c r="M247" i="29"/>
  <c r="M247" i="24" s="1"/>
  <c r="L247" i="24"/>
  <c r="R247" i="24" s="1"/>
  <c r="K244" i="24"/>
  <c r="Q244" i="24" s="1"/>
  <c r="L234" i="29"/>
  <c r="L234" i="24" s="1"/>
  <c r="L238" i="24"/>
  <c r="R238" i="24" s="1"/>
  <c r="M238" i="29"/>
  <c r="M238" i="24" s="1"/>
  <c r="K238" i="24"/>
  <c r="Q238" i="24" s="1"/>
  <c r="M231" i="29"/>
  <c r="M231" i="24" s="1"/>
  <c r="K231" i="24"/>
  <c r="Q231" i="24" s="1"/>
  <c r="M228" i="29"/>
  <c r="M228" i="24" s="1"/>
  <c r="M225" i="29"/>
  <c r="M225" i="24" s="1"/>
  <c r="K225" i="24"/>
  <c r="Q225" i="24" s="1"/>
  <c r="M222" i="29"/>
  <c r="M222" i="24" s="1"/>
  <c r="K222" i="24"/>
  <c r="Q222" i="24" s="1"/>
  <c r="M215" i="29"/>
  <c r="M215" i="24" s="1"/>
  <c r="K215" i="24"/>
  <c r="Q215" i="24" s="1"/>
  <c r="L214" i="29"/>
  <c r="L214" i="24" s="1"/>
  <c r="L215" i="24"/>
  <c r="M212" i="29"/>
  <c r="M212" i="24" s="1"/>
  <c r="M201" i="29"/>
  <c r="M201" i="24" s="1"/>
  <c r="K201" i="24"/>
  <c r="Q201" i="24" s="1"/>
  <c r="L200" i="29"/>
  <c r="L200" i="24" s="1"/>
  <c r="L201" i="24"/>
  <c r="R201" i="24" s="1"/>
  <c r="M198" i="29"/>
  <c r="M198" i="24" s="1"/>
  <c r="S198" i="24" s="1"/>
  <c r="K198" i="24"/>
  <c r="Q198" i="24" s="1"/>
  <c r="M184" i="29"/>
  <c r="M184" i="24" s="1"/>
  <c r="K184" i="24"/>
  <c r="Q184" i="24" s="1"/>
  <c r="M174" i="29"/>
  <c r="M174" i="24" s="1"/>
  <c r="K174" i="24"/>
  <c r="Q174" i="24" s="1"/>
  <c r="L167" i="29"/>
  <c r="L167" i="24" s="1"/>
  <c r="L170" i="24"/>
  <c r="R170" i="24" s="1"/>
  <c r="M152" i="29"/>
  <c r="M152" i="24" s="1"/>
  <c r="K152" i="24"/>
  <c r="Q152" i="24" s="1"/>
  <c r="M146" i="29"/>
  <c r="M146" i="24" s="1"/>
  <c r="K146" i="24"/>
  <c r="Q146" i="24" s="1"/>
  <c r="L145" i="29"/>
  <c r="L145" i="24" s="1"/>
  <c r="L146" i="24"/>
  <c r="M142" i="29"/>
  <c r="M142" i="24" s="1"/>
  <c r="K142" i="24"/>
  <c r="Q142" i="24" s="1"/>
  <c r="M134" i="29"/>
  <c r="M134" i="24" s="1"/>
  <c r="K134" i="24"/>
  <c r="Q134" i="24" s="1"/>
  <c r="M130" i="29"/>
  <c r="M130" i="24" s="1"/>
  <c r="L130" i="24"/>
  <c r="R130" i="24" s="1"/>
  <c r="M124" i="29"/>
  <c r="M124" i="24" s="1"/>
  <c r="L124" i="24"/>
  <c r="R124" i="24" s="1"/>
  <c r="L122" i="29"/>
  <c r="L122" i="24" s="1"/>
  <c r="R122" i="24" s="1"/>
  <c r="K122" i="29"/>
  <c r="K122" i="24" s="1"/>
  <c r="M120" i="29"/>
  <c r="M120" i="24" s="1"/>
  <c r="L120" i="24"/>
  <c r="R120" i="24" s="1"/>
  <c r="M118" i="29"/>
  <c r="M118" i="24" s="1"/>
  <c r="L118" i="24"/>
  <c r="R118" i="24" s="1"/>
  <c r="M116" i="29"/>
  <c r="M116" i="24" s="1"/>
  <c r="L116" i="24"/>
  <c r="R116" i="24" s="1"/>
  <c r="L111" i="29"/>
  <c r="L111" i="24" s="1"/>
  <c r="L112" i="24"/>
  <c r="M112" i="29"/>
  <c r="M112" i="24" s="1"/>
  <c r="K112" i="24"/>
  <c r="Q112" i="24" s="1"/>
  <c r="M107" i="29"/>
  <c r="M107" i="24" s="1"/>
  <c r="K107" i="24"/>
  <c r="Q107" i="24" s="1"/>
  <c r="K101" i="29"/>
  <c r="K101" i="24" s="1"/>
  <c r="M105" i="29"/>
  <c r="M105" i="24" s="1"/>
  <c r="K105" i="24"/>
  <c r="Q105" i="24" s="1"/>
  <c r="M102" i="29"/>
  <c r="M102" i="24" s="1"/>
  <c r="L102" i="24"/>
  <c r="M96" i="29"/>
  <c r="M96" i="24" s="1"/>
  <c r="K96" i="24"/>
  <c r="Q96" i="24" s="1"/>
  <c r="M90" i="29"/>
  <c r="M90" i="24" s="1"/>
  <c r="K90" i="24"/>
  <c r="Q90" i="24" s="1"/>
  <c r="M87" i="29"/>
  <c r="M87" i="24" s="1"/>
  <c r="K87" i="24"/>
  <c r="Q87" i="24" s="1"/>
  <c r="M85" i="29"/>
  <c r="M85" i="24" s="1"/>
  <c r="K85" i="24"/>
  <c r="Q85" i="24" s="1"/>
  <c r="M83" i="29"/>
  <c r="M83" i="24" s="1"/>
  <c r="K83" i="24"/>
  <c r="Q83" i="24" s="1"/>
  <c r="M81" i="29"/>
  <c r="M81" i="24" s="1"/>
  <c r="K81" i="24"/>
  <c r="Q81" i="24" s="1"/>
  <c r="M79" i="29"/>
  <c r="M79" i="24" s="1"/>
  <c r="K79" i="24"/>
  <c r="Q79" i="24" s="1"/>
  <c r="L78" i="29"/>
  <c r="L78" i="24" s="1"/>
  <c r="L79" i="24"/>
  <c r="R79" i="24" s="1"/>
  <c r="M76" i="29"/>
  <c r="M76" i="24" s="1"/>
  <c r="K76" i="24"/>
  <c r="Q76" i="24" s="1"/>
  <c r="L73" i="29"/>
  <c r="L73" i="24" s="1"/>
  <c r="M74" i="29"/>
  <c r="M74" i="24" s="1"/>
  <c r="K74" i="24"/>
  <c r="Q74" i="24" s="1"/>
  <c r="M70" i="29"/>
  <c r="M70" i="24" s="1"/>
  <c r="K70" i="24"/>
  <c r="Q70" i="24" s="1"/>
  <c r="K60" i="29"/>
  <c r="M60" i="29" s="1"/>
  <c r="M60" i="24" s="1"/>
  <c r="M64" i="29"/>
  <c r="M64" i="24" s="1"/>
  <c r="L64" i="24"/>
  <c r="R64" i="24" s="1"/>
  <c r="M61" i="29"/>
  <c r="M61" i="24" s="1"/>
  <c r="M57" i="29"/>
  <c r="M57" i="24" s="1"/>
  <c r="L53" i="29"/>
  <c r="L53" i="24" s="1"/>
  <c r="M54" i="29"/>
  <c r="M54" i="24" s="1"/>
  <c r="K54" i="24"/>
  <c r="Q54" i="24" s="1"/>
  <c r="M49" i="29"/>
  <c r="M49" i="24" s="1"/>
  <c r="M46" i="29"/>
  <c r="M46" i="24" s="1"/>
  <c r="S46" i="24" s="1"/>
  <c r="K46" i="24"/>
  <c r="Q46" i="24" s="1"/>
  <c r="M40" i="29"/>
  <c r="M40" i="24" s="1"/>
  <c r="K40" i="24"/>
  <c r="Q40" i="24" s="1"/>
  <c r="M32" i="29"/>
  <c r="M32" i="24" s="1"/>
  <c r="L32" i="24"/>
  <c r="R32" i="24" s="1"/>
  <c r="M25" i="29"/>
  <c r="M25" i="24" s="1"/>
  <c r="M23" i="29"/>
  <c r="M23" i="24" s="1"/>
  <c r="L15" i="29"/>
  <c r="L15" i="24" s="1"/>
  <c r="M17" i="29"/>
  <c r="M17" i="24" s="1"/>
  <c r="M321" i="28"/>
  <c r="V321" i="18" s="1"/>
  <c r="T321" i="18"/>
  <c r="M319" i="28"/>
  <c r="V319" i="18" s="1"/>
  <c r="T319" i="18"/>
  <c r="M317" i="28"/>
  <c r="V317" i="18" s="1"/>
  <c r="T317" i="18"/>
  <c r="M315" i="28"/>
  <c r="V315" i="18" s="1"/>
  <c r="T315" i="18"/>
  <c r="M313" i="28"/>
  <c r="V313" i="18" s="1"/>
  <c r="T313" i="18"/>
  <c r="M311" i="28"/>
  <c r="V311" i="18" s="1"/>
  <c r="T311" i="18"/>
  <c r="M309" i="28"/>
  <c r="V309" i="18" s="1"/>
  <c r="T309" i="18"/>
  <c r="M307" i="28"/>
  <c r="V307" i="18" s="1"/>
  <c r="T307" i="18"/>
  <c r="L300" i="28"/>
  <c r="M300" i="28" s="1"/>
  <c r="V300" i="18" s="1"/>
  <c r="U303" i="18"/>
  <c r="M298" i="28"/>
  <c r="V298" i="18" s="1"/>
  <c r="M296" i="28"/>
  <c r="V296" i="18" s="1"/>
  <c r="K326" i="28"/>
  <c r="T326" i="18" s="1"/>
  <c r="T294" i="18"/>
  <c r="M294" i="28"/>
  <c r="V294" i="18" s="1"/>
  <c r="M288" i="28"/>
  <c r="V288" i="18" s="1"/>
  <c r="M286" i="28"/>
  <c r="V286" i="18" s="1"/>
  <c r="M284" i="28"/>
  <c r="V284" i="18" s="1"/>
  <c r="M282" i="28"/>
  <c r="V282" i="18" s="1"/>
  <c r="K267" i="28"/>
  <c r="M267" i="28" s="1"/>
  <c r="V267" i="18" s="1"/>
  <c r="T270" i="18"/>
  <c r="M265" i="28"/>
  <c r="V265" i="18" s="1"/>
  <c r="U265" i="18"/>
  <c r="M259" i="28"/>
  <c r="V259" i="18" s="1"/>
  <c r="T259" i="18"/>
  <c r="M257" i="28"/>
  <c r="V257" i="18" s="1"/>
  <c r="T257" i="18"/>
  <c r="M254" i="28"/>
  <c r="V254" i="18" s="1"/>
  <c r="T254" i="18"/>
  <c r="L250" i="28"/>
  <c r="U250" i="18" s="1"/>
  <c r="U254" i="18"/>
  <c r="M247" i="28"/>
  <c r="V247" i="18" s="1"/>
  <c r="T247" i="18"/>
  <c r="M244" i="28"/>
  <c r="V244" i="18" s="1"/>
  <c r="M238" i="28"/>
  <c r="V238" i="18" s="1"/>
  <c r="K234" i="28"/>
  <c r="K230" i="28" s="1"/>
  <c r="M228" i="28"/>
  <c r="V228" i="18" s="1"/>
  <c r="T228" i="18"/>
  <c r="M222" i="28"/>
  <c r="V222" i="18" s="1"/>
  <c r="M212" i="28"/>
  <c r="V212" i="18" s="1"/>
  <c r="T212" i="18"/>
  <c r="K200" i="28"/>
  <c r="T200" i="18" s="1"/>
  <c r="T201" i="18"/>
  <c r="M198" i="28"/>
  <c r="V198" i="18" s="1"/>
  <c r="U198" i="18"/>
  <c r="M184" i="28"/>
  <c r="V184" i="18" s="1"/>
  <c r="U184" i="18"/>
  <c r="M170" i="28"/>
  <c r="V170" i="18" s="1"/>
  <c r="T170" i="18"/>
  <c r="M152" i="28"/>
  <c r="V152" i="18" s="1"/>
  <c r="U152" i="18"/>
  <c r="K145" i="28"/>
  <c r="T145" i="18" s="1"/>
  <c r="M142" i="28"/>
  <c r="V142" i="18" s="1"/>
  <c r="U142" i="18"/>
  <c r="M137" i="28"/>
  <c r="V137" i="18" s="1"/>
  <c r="T137" i="18"/>
  <c r="M130" i="28"/>
  <c r="V130" i="18" s="1"/>
  <c r="T130" i="18"/>
  <c r="M124" i="28"/>
  <c r="V124" i="18" s="1"/>
  <c r="T124" i="18"/>
  <c r="L122" i="28"/>
  <c r="U122" i="18" s="1"/>
  <c r="U124" i="18"/>
  <c r="T122" i="18"/>
  <c r="M120" i="28"/>
  <c r="V120" i="18" s="1"/>
  <c r="T120" i="18"/>
  <c r="M118" i="28"/>
  <c r="V118" i="18" s="1"/>
  <c r="T118" i="18"/>
  <c r="M116" i="28"/>
  <c r="V116" i="18" s="1"/>
  <c r="T116" i="18"/>
  <c r="K111" i="28"/>
  <c r="T111" i="18" s="1"/>
  <c r="M107" i="28"/>
  <c r="V107" i="18" s="1"/>
  <c r="M102" i="28"/>
  <c r="V102" i="18" s="1"/>
  <c r="T102" i="18"/>
  <c r="L101" i="28"/>
  <c r="U101" i="18" s="1"/>
  <c r="U102" i="18"/>
  <c r="M96" i="28"/>
  <c r="V96" i="18" s="1"/>
  <c r="U96" i="18"/>
  <c r="M90" i="28"/>
  <c r="V90" i="18" s="1"/>
  <c r="U90" i="18"/>
  <c r="M85" i="28"/>
  <c r="V85" i="18" s="1"/>
  <c r="L78" i="28"/>
  <c r="U78" i="18" s="1"/>
  <c r="M83" i="28"/>
  <c r="V83" i="18" s="1"/>
  <c r="M81" i="28"/>
  <c r="V81" i="18" s="1"/>
  <c r="K78" i="28"/>
  <c r="T79" i="18"/>
  <c r="M79" i="28"/>
  <c r="V79" i="18" s="1"/>
  <c r="M76" i="28"/>
  <c r="V76" i="18" s="1"/>
  <c r="U76" i="18"/>
  <c r="K73" i="28"/>
  <c r="T73" i="18" s="1"/>
  <c r="M70" i="28"/>
  <c r="V70" i="18" s="1"/>
  <c r="U70" i="18"/>
  <c r="M64" i="28"/>
  <c r="V64" i="18" s="1"/>
  <c r="T64" i="18"/>
  <c r="L60" i="28"/>
  <c r="U60" i="18" s="1"/>
  <c r="U61" i="18"/>
  <c r="M57" i="28"/>
  <c r="V57" i="18" s="1"/>
  <c r="T57" i="18"/>
  <c r="M49" i="28"/>
  <c r="V49" i="18" s="1"/>
  <c r="T49" i="18"/>
  <c r="M46" i="28"/>
  <c r="V46" i="18" s="1"/>
  <c r="U46" i="18"/>
  <c r="M40" i="28"/>
  <c r="V40" i="18" s="1"/>
  <c r="U40" i="18"/>
  <c r="M32" i="28"/>
  <c r="V32" i="18" s="1"/>
  <c r="T32" i="18"/>
  <c r="M30" i="28"/>
  <c r="V30" i="18" s="1"/>
  <c r="T30" i="18"/>
  <c r="L29" i="28"/>
  <c r="U29" i="18" s="1"/>
  <c r="U30" i="18"/>
  <c r="M25" i="28"/>
  <c r="V25" i="18" s="1"/>
  <c r="T25" i="18"/>
  <c r="M23" i="28"/>
  <c r="V23" i="18" s="1"/>
  <c r="T23" i="18"/>
  <c r="L15" i="28"/>
  <c r="U15" i="18" s="1"/>
  <c r="M17" i="28"/>
  <c r="V17" i="18" s="1"/>
  <c r="T17" i="18"/>
  <c r="M321" i="27"/>
  <c r="S321" i="18" s="1"/>
  <c r="Q321" i="18"/>
  <c r="M319" i="27"/>
  <c r="S319" i="18" s="1"/>
  <c r="Q319" i="18"/>
  <c r="M317" i="27"/>
  <c r="S317" i="18" s="1"/>
  <c r="Q317" i="18"/>
  <c r="M315" i="27"/>
  <c r="S315" i="18" s="1"/>
  <c r="Q315" i="18"/>
  <c r="M313" i="27"/>
  <c r="S313" i="18" s="1"/>
  <c r="Q313" i="18"/>
  <c r="M311" i="27"/>
  <c r="S311" i="18" s="1"/>
  <c r="Q311" i="18"/>
  <c r="M309" i="27"/>
  <c r="S309" i="18" s="1"/>
  <c r="Q309" i="18"/>
  <c r="M307" i="27"/>
  <c r="S307" i="18" s="1"/>
  <c r="Q307" i="18"/>
  <c r="L300" i="27"/>
  <c r="L326" i="27" s="1"/>
  <c r="R303" i="18"/>
  <c r="M296" i="27"/>
  <c r="S296" i="18" s="1"/>
  <c r="Q294" i="18"/>
  <c r="M288" i="27"/>
  <c r="S288" i="18" s="1"/>
  <c r="M286" i="27"/>
  <c r="S286" i="18" s="1"/>
  <c r="M284" i="27"/>
  <c r="S284" i="18" s="1"/>
  <c r="M282" i="27"/>
  <c r="S282" i="18" s="1"/>
  <c r="M280" i="27"/>
  <c r="S280" i="18" s="1"/>
  <c r="M274" i="27"/>
  <c r="S274" i="18" s="1"/>
  <c r="K267" i="27"/>
  <c r="Q270" i="18"/>
  <c r="M265" i="27"/>
  <c r="S265" i="18" s="1"/>
  <c r="R265" i="18"/>
  <c r="M259" i="27"/>
  <c r="S259" i="18" s="1"/>
  <c r="Q259" i="18"/>
  <c r="M257" i="27"/>
  <c r="S257" i="18" s="1"/>
  <c r="Q257" i="18"/>
  <c r="L250" i="27"/>
  <c r="R250" i="18" s="1"/>
  <c r="R254" i="18"/>
  <c r="M254" i="27"/>
  <c r="S254" i="18" s="1"/>
  <c r="Q254" i="18"/>
  <c r="M247" i="27"/>
  <c r="S247" i="18" s="1"/>
  <c r="Q247" i="18"/>
  <c r="M244" i="27"/>
  <c r="S244" i="18" s="1"/>
  <c r="M238" i="27"/>
  <c r="S238" i="18" s="1"/>
  <c r="K234" i="27"/>
  <c r="Q234" i="18" s="1"/>
  <c r="M234" i="27"/>
  <c r="S234" i="18" s="1"/>
  <c r="M231" i="27"/>
  <c r="S231" i="18" s="1"/>
  <c r="R231" i="18"/>
  <c r="M228" i="27"/>
  <c r="S228" i="18" s="1"/>
  <c r="Q228" i="18"/>
  <c r="M225" i="27"/>
  <c r="S225" i="18" s="1"/>
  <c r="R225" i="18"/>
  <c r="M222" i="27"/>
  <c r="S222" i="18" s="1"/>
  <c r="Q214" i="18"/>
  <c r="L214" i="27"/>
  <c r="R214" i="18" s="1"/>
  <c r="R215" i="18"/>
  <c r="M212" i="27"/>
  <c r="S212" i="18" s="1"/>
  <c r="Q212" i="18"/>
  <c r="K200" i="27"/>
  <c r="Q200" i="18" s="1"/>
  <c r="M201" i="27"/>
  <c r="S201" i="18" s="1"/>
  <c r="L200" i="27"/>
  <c r="M198" i="27"/>
  <c r="S198" i="18" s="1"/>
  <c r="R198" i="18"/>
  <c r="M184" i="27"/>
  <c r="S184" i="18" s="1"/>
  <c r="R184" i="18"/>
  <c r="M174" i="27"/>
  <c r="S174" i="18" s="1"/>
  <c r="R174" i="18"/>
  <c r="M170" i="27"/>
  <c r="S170" i="18" s="1"/>
  <c r="Q170" i="18"/>
  <c r="M152" i="27"/>
  <c r="S152" i="18" s="1"/>
  <c r="R152" i="18"/>
  <c r="K145" i="27"/>
  <c r="Q145" i="18" s="1"/>
  <c r="M146" i="27"/>
  <c r="S146" i="18" s="1"/>
  <c r="R146" i="18"/>
  <c r="M142" i="27"/>
  <c r="S142" i="18" s="1"/>
  <c r="R142" i="18"/>
  <c r="M137" i="27"/>
  <c r="S137" i="18" s="1"/>
  <c r="Q137" i="18"/>
  <c r="L128" i="27"/>
  <c r="R128" i="18" s="1"/>
  <c r="R134" i="18"/>
  <c r="M130" i="27"/>
  <c r="S130" i="18" s="1"/>
  <c r="Q130" i="18"/>
  <c r="M124" i="27"/>
  <c r="S124" i="18" s="1"/>
  <c r="Q124" i="18"/>
  <c r="Q122" i="18"/>
  <c r="M120" i="27"/>
  <c r="S120" i="18" s="1"/>
  <c r="Q120" i="18"/>
  <c r="M118" i="27"/>
  <c r="S118" i="18" s="1"/>
  <c r="Q118" i="18"/>
  <c r="M116" i="27"/>
  <c r="S116" i="18" s="1"/>
  <c r="Q116" i="18"/>
  <c r="M112" i="27"/>
  <c r="S112" i="18" s="1"/>
  <c r="R112" i="18"/>
  <c r="L101" i="27"/>
  <c r="R101" i="18" s="1"/>
  <c r="M107" i="27"/>
  <c r="S107" i="18" s="1"/>
  <c r="M105" i="27"/>
  <c r="S105" i="18" s="1"/>
  <c r="M102" i="27"/>
  <c r="S102" i="18" s="1"/>
  <c r="Q102" i="18"/>
  <c r="M96" i="27"/>
  <c r="S96" i="18" s="1"/>
  <c r="R96" i="18"/>
  <c r="M90" i="27"/>
  <c r="S90" i="18" s="1"/>
  <c r="R90" i="18"/>
  <c r="M87" i="27"/>
  <c r="S87" i="18" s="1"/>
  <c r="M76" i="27"/>
  <c r="S76" i="18" s="1"/>
  <c r="R76" i="18"/>
  <c r="M74" i="27"/>
  <c r="S74" i="18" s="1"/>
  <c r="R74" i="18"/>
  <c r="K73" i="27"/>
  <c r="Q73" i="18" s="1"/>
  <c r="M70" i="27"/>
  <c r="S70" i="18" s="1"/>
  <c r="M67" i="27"/>
  <c r="S67" i="18" s="1"/>
  <c r="M64" i="27"/>
  <c r="S64" i="18" s="1"/>
  <c r="Q64" i="18"/>
  <c r="M61" i="27"/>
  <c r="S61" i="18" s="1"/>
  <c r="Q61" i="18"/>
  <c r="L60" i="27"/>
  <c r="R60" i="18" s="1"/>
  <c r="R61" i="18"/>
  <c r="M57" i="27"/>
  <c r="S57" i="18" s="1"/>
  <c r="Q57" i="18"/>
  <c r="M54" i="27"/>
  <c r="S54" i="18" s="1"/>
  <c r="R54" i="18"/>
  <c r="M49" i="27"/>
  <c r="S49" i="18" s="1"/>
  <c r="Q49" i="18"/>
  <c r="M46" i="27"/>
  <c r="S46" i="18" s="1"/>
  <c r="R46" i="18"/>
  <c r="M32" i="27"/>
  <c r="S32" i="18" s="1"/>
  <c r="Q32" i="18"/>
  <c r="L29" i="27"/>
  <c r="R29" i="18" s="1"/>
  <c r="M30" i="27"/>
  <c r="S30" i="18" s="1"/>
  <c r="Q30" i="18"/>
  <c r="M25" i="27"/>
  <c r="S25" i="18" s="1"/>
  <c r="Q25" i="18"/>
  <c r="M23" i="27"/>
  <c r="S23" i="18" s="1"/>
  <c r="Q23" i="18"/>
  <c r="K15" i="27"/>
  <c r="Q15" i="18" s="1"/>
  <c r="Q17" i="18"/>
  <c r="L15" i="27"/>
  <c r="R15" i="18" s="1"/>
  <c r="R17" i="18"/>
  <c r="K300" i="26"/>
  <c r="N300" i="18" s="1"/>
  <c r="M244" i="26"/>
  <c r="P244" i="18" s="1"/>
  <c r="M294" i="26"/>
  <c r="P294" i="18" s="1"/>
  <c r="M321" i="26"/>
  <c r="P321" i="18" s="1"/>
  <c r="N321" i="18"/>
  <c r="M319" i="26"/>
  <c r="P319" i="18" s="1"/>
  <c r="N319" i="18"/>
  <c r="M317" i="26"/>
  <c r="P317" i="18" s="1"/>
  <c r="N317" i="18"/>
  <c r="M315" i="26"/>
  <c r="P315" i="18" s="1"/>
  <c r="N315" i="18"/>
  <c r="M313" i="26"/>
  <c r="P313" i="18" s="1"/>
  <c r="N313" i="18"/>
  <c r="M309" i="26"/>
  <c r="P309" i="18" s="1"/>
  <c r="N309" i="18"/>
  <c r="M307" i="26"/>
  <c r="P307" i="18" s="1"/>
  <c r="N307" i="18"/>
  <c r="L300" i="26"/>
  <c r="O300" i="18" s="1"/>
  <c r="O303" i="18"/>
  <c r="M298" i="26"/>
  <c r="P298" i="18" s="1"/>
  <c r="M296" i="26"/>
  <c r="P296" i="18" s="1"/>
  <c r="O294" i="18"/>
  <c r="N294" i="18"/>
  <c r="M288" i="26"/>
  <c r="P288" i="18" s="1"/>
  <c r="M286" i="26"/>
  <c r="P286" i="18" s="1"/>
  <c r="M284" i="26"/>
  <c r="P284" i="18" s="1"/>
  <c r="M282" i="26"/>
  <c r="P282" i="18" s="1"/>
  <c r="M280" i="26"/>
  <c r="P280" i="18" s="1"/>
  <c r="M278" i="26"/>
  <c r="P278" i="18" s="1"/>
  <c r="M276" i="26"/>
  <c r="P276" i="18" s="1"/>
  <c r="M274" i="26"/>
  <c r="P274" i="18" s="1"/>
  <c r="K267" i="26"/>
  <c r="M267" i="26" s="1"/>
  <c r="P267" i="18" s="1"/>
  <c r="N270" i="18"/>
  <c r="M265" i="26"/>
  <c r="P265" i="18" s="1"/>
  <c r="M259" i="26"/>
  <c r="P259" i="18" s="1"/>
  <c r="N259" i="18"/>
  <c r="M257" i="26"/>
  <c r="P257" i="18" s="1"/>
  <c r="N257" i="18"/>
  <c r="M254" i="26"/>
  <c r="P254" i="18" s="1"/>
  <c r="N254" i="18"/>
  <c r="L250" i="26"/>
  <c r="O250" i="18" s="1"/>
  <c r="O254" i="18"/>
  <c r="M247" i="26"/>
  <c r="P247" i="18" s="1"/>
  <c r="N247" i="18"/>
  <c r="O247" i="18"/>
  <c r="K234" i="26"/>
  <c r="K230" i="26" s="1"/>
  <c r="N230" i="18" s="1"/>
  <c r="M238" i="26"/>
  <c r="P238" i="18" s="1"/>
  <c r="L234" i="26"/>
  <c r="O234" i="18" s="1"/>
  <c r="M231" i="26"/>
  <c r="P231" i="18" s="1"/>
  <c r="O231" i="18"/>
  <c r="M228" i="26"/>
  <c r="P228" i="18" s="1"/>
  <c r="N228" i="18"/>
  <c r="M225" i="26"/>
  <c r="P225" i="18" s="1"/>
  <c r="O225" i="18"/>
  <c r="M222" i="26"/>
  <c r="P222" i="18" s="1"/>
  <c r="M215" i="26"/>
  <c r="P215" i="18" s="1"/>
  <c r="O215" i="18"/>
  <c r="M212" i="26"/>
  <c r="P212" i="18" s="1"/>
  <c r="N212" i="18"/>
  <c r="K200" i="26"/>
  <c r="N200" i="18" s="1"/>
  <c r="M201" i="26"/>
  <c r="P201" i="18" s="1"/>
  <c r="L200" i="26"/>
  <c r="M184" i="26"/>
  <c r="P184" i="18" s="1"/>
  <c r="O184" i="18"/>
  <c r="M170" i="26"/>
  <c r="P170" i="18" s="1"/>
  <c r="N170" i="18"/>
  <c r="K167" i="26"/>
  <c r="L167" i="26"/>
  <c r="O167" i="18" s="1"/>
  <c r="M152" i="26"/>
  <c r="P152" i="18" s="1"/>
  <c r="O152" i="18"/>
  <c r="M146" i="26"/>
  <c r="P146" i="18" s="1"/>
  <c r="O146" i="18"/>
  <c r="M142" i="26"/>
  <c r="P142" i="18" s="1"/>
  <c r="O142" i="18"/>
  <c r="M137" i="26"/>
  <c r="P137" i="18" s="1"/>
  <c r="N137" i="18"/>
  <c r="M130" i="26"/>
  <c r="P130" i="18" s="1"/>
  <c r="N130" i="18"/>
  <c r="L128" i="26"/>
  <c r="O128" i="18" s="1"/>
  <c r="L122" i="26"/>
  <c r="O122" i="18" s="1"/>
  <c r="M124" i="26"/>
  <c r="P124" i="18" s="1"/>
  <c r="N124" i="18"/>
  <c r="N122" i="18"/>
  <c r="M120" i="26"/>
  <c r="P120" i="18" s="1"/>
  <c r="N120" i="18"/>
  <c r="M118" i="26"/>
  <c r="P118" i="18" s="1"/>
  <c r="N118" i="18"/>
  <c r="M116" i="26"/>
  <c r="P116" i="18" s="1"/>
  <c r="N116" i="18"/>
  <c r="M112" i="26"/>
  <c r="P112" i="18" s="1"/>
  <c r="O112" i="18"/>
  <c r="M107" i="26"/>
  <c r="P107" i="18" s="1"/>
  <c r="M105" i="26"/>
  <c r="P105" i="18" s="1"/>
  <c r="L101" i="26"/>
  <c r="O101" i="18" s="1"/>
  <c r="O102" i="18"/>
  <c r="M102" i="26"/>
  <c r="P102" i="18" s="1"/>
  <c r="N102" i="18"/>
  <c r="M96" i="26"/>
  <c r="P96" i="18" s="1"/>
  <c r="O96" i="18"/>
  <c r="M90" i="26"/>
  <c r="P90" i="18" s="1"/>
  <c r="O90" i="18"/>
  <c r="M85" i="26"/>
  <c r="P85" i="18" s="1"/>
  <c r="K78" i="26"/>
  <c r="N78" i="18" s="1"/>
  <c r="M83" i="26"/>
  <c r="P83" i="18" s="1"/>
  <c r="M81" i="26"/>
  <c r="P81" i="18" s="1"/>
  <c r="M79" i="26"/>
  <c r="P79" i="18" s="1"/>
  <c r="L78" i="26"/>
  <c r="M76" i="26"/>
  <c r="P76" i="18" s="1"/>
  <c r="O76" i="18"/>
  <c r="M74" i="26"/>
  <c r="P74" i="18" s="1"/>
  <c r="O74" i="18"/>
  <c r="K73" i="26"/>
  <c r="N73" i="18" s="1"/>
  <c r="M70" i="26"/>
  <c r="P70" i="18" s="1"/>
  <c r="O70" i="18"/>
  <c r="M67" i="26"/>
  <c r="P67" i="18" s="1"/>
  <c r="M64" i="26"/>
  <c r="P64" i="18" s="1"/>
  <c r="N64" i="18"/>
  <c r="L60" i="26"/>
  <c r="O60" i="18" s="1"/>
  <c r="O61" i="18"/>
  <c r="M61" i="26"/>
  <c r="P61" i="18" s="1"/>
  <c r="N61" i="18"/>
  <c r="M57" i="26"/>
  <c r="P57" i="18" s="1"/>
  <c r="N57" i="18"/>
  <c r="L53" i="26"/>
  <c r="O53" i="18" s="1"/>
  <c r="O54" i="18"/>
  <c r="M49" i="26"/>
  <c r="P49" i="18" s="1"/>
  <c r="N49" i="18"/>
  <c r="M46" i="26"/>
  <c r="P46" i="18" s="1"/>
  <c r="O46" i="18"/>
  <c r="M32" i="26"/>
  <c r="P32" i="18" s="1"/>
  <c r="N32" i="18"/>
  <c r="M30" i="26"/>
  <c r="P30" i="18" s="1"/>
  <c r="N30" i="18"/>
  <c r="L29" i="26"/>
  <c r="O29" i="18" s="1"/>
  <c r="M25" i="26"/>
  <c r="P25" i="18" s="1"/>
  <c r="N25" i="18"/>
  <c r="M23" i="26"/>
  <c r="P23" i="18" s="1"/>
  <c r="N23" i="18"/>
  <c r="L15" i="26"/>
  <c r="O15" i="18" s="1"/>
  <c r="O17" i="18"/>
  <c r="M17" i="26"/>
  <c r="P17" i="18" s="1"/>
  <c r="N17" i="18"/>
  <c r="M323" i="30"/>
  <c r="P323" i="24" s="1"/>
  <c r="K326" i="30"/>
  <c r="N326" i="24" s="1"/>
  <c r="N323" i="24"/>
  <c r="Q323" i="24" s="1"/>
  <c r="S291" i="24"/>
  <c r="S262" i="24"/>
  <c r="M261" i="30"/>
  <c r="P261" i="24" s="1"/>
  <c r="N261" i="24"/>
  <c r="Q261" i="24" s="1"/>
  <c r="S242" i="24"/>
  <c r="M241" i="30"/>
  <c r="P241" i="24" s="1"/>
  <c r="M218" i="30"/>
  <c r="P218" i="24" s="1"/>
  <c r="N218" i="24"/>
  <c r="Q218" i="24" s="1"/>
  <c r="L10" i="30"/>
  <c r="O10" i="24" s="1"/>
  <c r="S12" i="24"/>
  <c r="L5" i="30"/>
  <c r="O5" i="24" s="1"/>
  <c r="Q11" i="24"/>
  <c r="K10" i="30"/>
  <c r="N10" i="24" s="1"/>
  <c r="M11" i="30"/>
  <c r="P11" i="24" s="1"/>
  <c r="S9" i="24"/>
  <c r="M6" i="30"/>
  <c r="P6" i="24" s="1"/>
  <c r="N6" i="24"/>
  <c r="Q6" i="24" s="1"/>
  <c r="S7" i="24"/>
  <c r="M323" i="29"/>
  <c r="M323" i="24" s="1"/>
  <c r="L323" i="24"/>
  <c r="R323" i="24" s="1"/>
  <c r="M290" i="29"/>
  <c r="M290" i="24" s="1"/>
  <c r="K290" i="24"/>
  <c r="Q290" i="24" s="1"/>
  <c r="M261" i="29"/>
  <c r="M261" i="24" s="1"/>
  <c r="L261" i="24"/>
  <c r="R261" i="24" s="1"/>
  <c r="M241" i="29"/>
  <c r="M241" i="24" s="1"/>
  <c r="K241" i="24"/>
  <c r="Q241" i="24" s="1"/>
  <c r="M218" i="29"/>
  <c r="M218" i="24" s="1"/>
  <c r="L10" i="29"/>
  <c r="L10" i="24" s="1"/>
  <c r="L11" i="24"/>
  <c r="R11" i="24" s="1"/>
  <c r="K5" i="29"/>
  <c r="K5" i="24" s="1"/>
  <c r="L10" i="27"/>
  <c r="R10" i="18" s="1"/>
  <c r="L5" i="27"/>
  <c r="R5" i="18" s="1"/>
  <c r="M290" i="26"/>
  <c r="P290" i="18" s="1"/>
  <c r="M323" i="28"/>
  <c r="V323" i="18" s="1"/>
  <c r="T323" i="18"/>
  <c r="M290" i="28"/>
  <c r="V290" i="18" s="1"/>
  <c r="M261" i="28"/>
  <c r="V261" i="18" s="1"/>
  <c r="T261" i="18"/>
  <c r="M241" i="28"/>
  <c r="V241" i="18" s="1"/>
  <c r="U241" i="18"/>
  <c r="M323" i="27"/>
  <c r="S323" i="18" s="1"/>
  <c r="Q323" i="18"/>
  <c r="M290" i="27"/>
  <c r="S290" i="18" s="1"/>
  <c r="M261" i="27"/>
  <c r="S261" i="18" s="1"/>
  <c r="Q261" i="18"/>
  <c r="M241" i="27"/>
  <c r="S241" i="18" s="1"/>
  <c r="M323" i="26"/>
  <c r="P323" i="18" s="1"/>
  <c r="N323" i="18"/>
  <c r="M261" i="26"/>
  <c r="P261" i="18" s="1"/>
  <c r="N261" i="18"/>
  <c r="M241" i="26"/>
  <c r="P241" i="18" s="1"/>
  <c r="M218" i="28"/>
  <c r="V218" i="18" s="1"/>
  <c r="T218" i="18"/>
  <c r="M218" i="27"/>
  <c r="S218" i="18" s="1"/>
  <c r="Q218" i="18"/>
  <c r="M218" i="26"/>
  <c r="P218" i="18" s="1"/>
  <c r="N218" i="18"/>
  <c r="L10" i="28"/>
  <c r="U10" i="18" s="1"/>
  <c r="K10" i="28"/>
  <c r="T10" i="18" s="1"/>
  <c r="T11" i="18"/>
  <c r="K10" i="27"/>
  <c r="Q10" i="18" s="1"/>
  <c r="M11" i="27"/>
  <c r="S11" i="18" s="1"/>
  <c r="L10" i="26"/>
  <c r="O10" i="18" s="1"/>
  <c r="K10" i="26"/>
  <c r="N10" i="18" s="1"/>
  <c r="M11" i="26"/>
  <c r="P11" i="18" s="1"/>
  <c r="L5" i="28"/>
  <c r="U5" i="18" s="1"/>
  <c r="U6" i="18"/>
  <c r="M6" i="28"/>
  <c r="V6" i="18" s="1"/>
  <c r="T6" i="18"/>
  <c r="M6" i="27"/>
  <c r="S6" i="18" s="1"/>
  <c r="Q6" i="18"/>
  <c r="M5" i="26"/>
  <c r="P5" i="18" s="1"/>
  <c r="K15" i="30"/>
  <c r="K230" i="30"/>
  <c r="L293" i="30"/>
  <c r="M54" i="30"/>
  <c r="P54" i="24" s="1"/>
  <c r="K60" i="30"/>
  <c r="M74" i="30"/>
  <c r="P74" i="24" s="1"/>
  <c r="L111" i="30"/>
  <c r="K122" i="30"/>
  <c r="M134" i="30"/>
  <c r="P134" i="24" s="1"/>
  <c r="L145" i="30"/>
  <c r="O145" i="24" s="1"/>
  <c r="L167" i="30"/>
  <c r="O167" i="24" s="1"/>
  <c r="M215" i="30"/>
  <c r="P215" i="24" s="1"/>
  <c r="M303" i="30"/>
  <c r="P303" i="24" s="1"/>
  <c r="K5" i="30"/>
  <c r="N5" i="24" s="1"/>
  <c r="K29" i="30"/>
  <c r="K101" i="30"/>
  <c r="M137" i="30"/>
  <c r="P137" i="24" s="1"/>
  <c r="S137" i="24" s="1"/>
  <c r="K250" i="30"/>
  <c r="M270" i="30"/>
  <c r="P270" i="24" s="1"/>
  <c r="M40" i="30"/>
  <c r="P40" i="24" s="1"/>
  <c r="M30" i="29"/>
  <c r="M30" i="24" s="1"/>
  <c r="L29" i="29"/>
  <c r="L29" i="24" s="1"/>
  <c r="R29" i="24" s="1"/>
  <c r="L5" i="29"/>
  <c r="L5" i="24" s="1"/>
  <c r="M6" i="29"/>
  <c r="M6" i="24" s="1"/>
  <c r="M11" i="29"/>
  <c r="M11" i="24" s="1"/>
  <c r="K10" i="29"/>
  <c r="K326" i="29"/>
  <c r="K78" i="29"/>
  <c r="L101" i="29"/>
  <c r="M170" i="29"/>
  <c r="M170" i="24" s="1"/>
  <c r="K200" i="29"/>
  <c r="K53" i="29"/>
  <c r="K53" i="24" s="1"/>
  <c r="M67" i="29"/>
  <c r="M67" i="24" s="1"/>
  <c r="K73" i="29"/>
  <c r="K111" i="29"/>
  <c r="K145" i="29"/>
  <c r="K167" i="29"/>
  <c r="K214" i="29"/>
  <c r="K234" i="29"/>
  <c r="M244" i="29"/>
  <c r="M244" i="24" s="1"/>
  <c r="L128" i="29"/>
  <c r="K128" i="29"/>
  <c r="K128" i="24" s="1"/>
  <c r="L167" i="28"/>
  <c r="U167" i="18" s="1"/>
  <c r="M174" i="28"/>
  <c r="V174" i="18" s="1"/>
  <c r="L214" i="28"/>
  <c r="M215" i="28"/>
  <c r="V215" i="18" s="1"/>
  <c r="M146" i="28"/>
  <c r="V146" i="18" s="1"/>
  <c r="L145" i="28"/>
  <c r="U145" i="18" s="1"/>
  <c r="K53" i="28"/>
  <c r="T53" i="18" s="1"/>
  <c r="L73" i="28"/>
  <c r="M74" i="28"/>
  <c r="V74" i="18" s="1"/>
  <c r="L128" i="28"/>
  <c r="M134" i="28"/>
  <c r="V134" i="18" s="1"/>
  <c r="M225" i="28"/>
  <c r="V225" i="18" s="1"/>
  <c r="M231" i="28"/>
  <c r="V231" i="18" s="1"/>
  <c r="L230" i="28"/>
  <c r="U230" i="18" s="1"/>
  <c r="M54" i="28"/>
  <c r="V54" i="18" s="1"/>
  <c r="L53" i="28"/>
  <c r="U53" i="18" s="1"/>
  <c r="M61" i="28"/>
  <c r="V61" i="18" s="1"/>
  <c r="K60" i="28"/>
  <c r="L111" i="28"/>
  <c r="U111" i="18" s="1"/>
  <c r="M112" i="28"/>
  <c r="V112" i="18" s="1"/>
  <c r="K5" i="28"/>
  <c r="T5" i="18" s="1"/>
  <c r="K29" i="28"/>
  <c r="K101" i="28"/>
  <c r="K250" i="28"/>
  <c r="M270" i="28"/>
  <c r="V270" i="18" s="1"/>
  <c r="L293" i="28"/>
  <c r="K128" i="28"/>
  <c r="T128" i="18" s="1"/>
  <c r="M303" i="28"/>
  <c r="V303" i="18" s="1"/>
  <c r="L293" i="27"/>
  <c r="R293" i="18" s="1"/>
  <c r="M40" i="27"/>
  <c r="S40" i="18" s="1"/>
  <c r="L53" i="27"/>
  <c r="K60" i="27"/>
  <c r="L73" i="27"/>
  <c r="R73" i="18" s="1"/>
  <c r="L111" i="27"/>
  <c r="K128" i="27"/>
  <c r="Q128" i="18" s="1"/>
  <c r="M134" i="27"/>
  <c r="S134" i="18" s="1"/>
  <c r="L145" i="27"/>
  <c r="L167" i="27"/>
  <c r="M215" i="27"/>
  <c r="S215" i="18" s="1"/>
  <c r="L230" i="27"/>
  <c r="M303" i="27"/>
  <c r="S303" i="18" s="1"/>
  <c r="K5" i="27"/>
  <c r="Q5" i="18" s="1"/>
  <c r="M17" i="27"/>
  <c r="S17" i="18" s="1"/>
  <c r="K29" i="27"/>
  <c r="K101" i="27"/>
  <c r="K250" i="27"/>
  <c r="M270" i="27"/>
  <c r="S270" i="18" s="1"/>
  <c r="K15" i="26"/>
  <c r="L293" i="26"/>
  <c r="M54" i="26"/>
  <c r="P54" i="18" s="1"/>
  <c r="K60" i="26"/>
  <c r="L73" i="26"/>
  <c r="O73" i="18" s="1"/>
  <c r="M134" i="26"/>
  <c r="P134" i="18" s="1"/>
  <c r="L145" i="26"/>
  <c r="M174" i="26"/>
  <c r="P174" i="18" s="1"/>
  <c r="L214" i="26"/>
  <c r="M303" i="26"/>
  <c r="P303" i="18" s="1"/>
  <c r="K29" i="26"/>
  <c r="K101" i="26"/>
  <c r="K250" i="26"/>
  <c r="M270" i="26"/>
  <c r="P270" i="18" s="1"/>
  <c r="M40" i="26"/>
  <c r="P40" i="18" s="1"/>
  <c r="L111" i="26"/>
  <c r="K128" i="26"/>
  <c r="N128" i="18" s="1"/>
  <c r="K313" i="25"/>
  <c r="K313" i="18" s="1"/>
  <c r="K276" i="25"/>
  <c r="K276" i="18" s="1"/>
  <c r="W276" i="18" s="1"/>
  <c r="L83" i="25"/>
  <c r="L83" i="18" s="1"/>
  <c r="X83" i="18" s="1"/>
  <c r="L83" i="1" s="1"/>
  <c r="S280" i="24" l="1"/>
  <c r="R265" i="24"/>
  <c r="L246" i="30"/>
  <c r="O246" i="24" s="1"/>
  <c r="M214" i="30"/>
  <c r="P214" i="24" s="1"/>
  <c r="S152" i="24"/>
  <c r="S87" i="24"/>
  <c r="S79" i="24"/>
  <c r="S70" i="24"/>
  <c r="S61" i="24"/>
  <c r="S313" i="24"/>
  <c r="S307" i="24"/>
  <c r="M300" i="30"/>
  <c r="P300" i="24" s="1"/>
  <c r="S300" i="24" s="1"/>
  <c r="M267" i="30"/>
  <c r="P267" i="24" s="1"/>
  <c r="K293" i="30"/>
  <c r="N293" i="24" s="1"/>
  <c r="Q293" i="24" s="1"/>
  <c r="S254" i="24"/>
  <c r="S184" i="24"/>
  <c r="S134" i="24"/>
  <c r="S112" i="24"/>
  <c r="S105" i="24"/>
  <c r="S96" i="24"/>
  <c r="S64" i="24"/>
  <c r="S57" i="24"/>
  <c r="S32" i="24"/>
  <c r="S25" i="24"/>
  <c r="S23" i="24"/>
  <c r="R300" i="24"/>
  <c r="L293" i="29"/>
  <c r="L327" i="29" s="1"/>
  <c r="L327" i="24" s="1"/>
  <c r="L246" i="29"/>
  <c r="M250" i="29"/>
  <c r="M250" i="24" s="1"/>
  <c r="L230" i="29"/>
  <c r="L230" i="24" s="1"/>
  <c r="R60" i="24"/>
  <c r="S270" i="24"/>
  <c r="K60" i="24"/>
  <c r="M267" i="27"/>
  <c r="S267" i="18" s="1"/>
  <c r="M122" i="27"/>
  <c r="S122" i="18" s="1"/>
  <c r="Q267" i="18"/>
  <c r="K293" i="27"/>
  <c r="Q293" i="18" s="1"/>
  <c r="K230" i="27"/>
  <c r="Q230" i="18" s="1"/>
  <c r="K326" i="26"/>
  <c r="N326" i="18" s="1"/>
  <c r="L246" i="26"/>
  <c r="O246" i="18" s="1"/>
  <c r="L230" i="26"/>
  <c r="N234" i="18"/>
  <c r="M234" i="26"/>
  <c r="P234" i="18" s="1"/>
  <c r="M122" i="26"/>
  <c r="P122" i="18" s="1"/>
  <c r="K276" i="1"/>
  <c r="S225" i="24"/>
  <c r="S296" i="24"/>
  <c r="S49" i="24"/>
  <c r="S83" i="24"/>
  <c r="R146" i="24"/>
  <c r="R214" i="24"/>
  <c r="S257" i="24"/>
  <c r="S303" i="24"/>
  <c r="S309" i="24"/>
  <c r="S290" i="24"/>
  <c r="O326" i="24"/>
  <c r="R326" i="24" s="1"/>
  <c r="S102" i="24"/>
  <c r="R112" i="24"/>
  <c r="S215" i="24"/>
  <c r="S259" i="24"/>
  <c r="S294" i="24"/>
  <c r="S311" i="24"/>
  <c r="S315" i="24"/>
  <c r="S118" i="24"/>
  <c r="S130" i="24"/>
  <c r="S142" i="24"/>
  <c r="S146" i="24"/>
  <c r="R200" i="24"/>
  <c r="R215" i="24"/>
  <c r="K267" i="24"/>
  <c r="Q267" i="24" s="1"/>
  <c r="M267" i="29"/>
  <c r="M267" i="24" s="1"/>
  <c r="L326" i="28"/>
  <c r="U326" i="18" s="1"/>
  <c r="T267" i="18"/>
  <c r="K293" i="28"/>
  <c r="T293" i="18" s="1"/>
  <c r="M111" i="28"/>
  <c r="V111" i="18" s="1"/>
  <c r="U300" i="18"/>
  <c r="L246" i="28"/>
  <c r="L263" i="28" s="1"/>
  <c r="U263" i="18" s="1"/>
  <c r="M200" i="28"/>
  <c r="V200" i="18" s="1"/>
  <c r="R300" i="18"/>
  <c r="R78" i="18"/>
  <c r="M300" i="27"/>
  <c r="S300" i="18" s="1"/>
  <c r="L246" i="27"/>
  <c r="R246" i="18" s="1"/>
  <c r="K326" i="27"/>
  <c r="Q326" i="18" s="1"/>
  <c r="K52" i="26"/>
  <c r="N52" i="18" s="1"/>
  <c r="K293" i="26"/>
  <c r="N293" i="18" s="1"/>
  <c r="S319" i="24"/>
  <c r="Q300" i="24"/>
  <c r="S298" i="24"/>
  <c r="S288" i="24"/>
  <c r="S282" i="24"/>
  <c r="S278" i="24"/>
  <c r="S276" i="24"/>
  <c r="S244" i="24"/>
  <c r="M250" i="30"/>
  <c r="P250" i="24" s="1"/>
  <c r="S250" i="24" s="1"/>
  <c r="N250" i="24"/>
  <c r="Q250" i="24" s="1"/>
  <c r="S247" i="24"/>
  <c r="L230" i="30"/>
  <c r="O230" i="24" s="1"/>
  <c r="M234" i="30"/>
  <c r="P234" i="24" s="1"/>
  <c r="S238" i="24"/>
  <c r="R234" i="24"/>
  <c r="N230" i="24"/>
  <c r="S231" i="24"/>
  <c r="S228" i="24"/>
  <c r="S222" i="24"/>
  <c r="S212" i="24"/>
  <c r="S201" i="24"/>
  <c r="M200" i="30"/>
  <c r="P200" i="24" s="1"/>
  <c r="M167" i="30"/>
  <c r="P167" i="24" s="1"/>
  <c r="S174" i="24"/>
  <c r="S170" i="24"/>
  <c r="R167" i="24"/>
  <c r="R145" i="24"/>
  <c r="Q128" i="24"/>
  <c r="K220" i="30"/>
  <c r="N220" i="24" s="1"/>
  <c r="M128" i="30"/>
  <c r="P128" i="24" s="1"/>
  <c r="L220" i="30"/>
  <c r="O220" i="24" s="1"/>
  <c r="S124" i="24"/>
  <c r="M122" i="30"/>
  <c r="P122" i="24" s="1"/>
  <c r="N122" i="24"/>
  <c r="Q122" i="24" s="1"/>
  <c r="S120" i="24"/>
  <c r="S116" i="24"/>
  <c r="M111" i="30"/>
  <c r="P111" i="24" s="1"/>
  <c r="O111" i="24"/>
  <c r="R111" i="24" s="1"/>
  <c r="S107" i="24"/>
  <c r="M101" i="30"/>
  <c r="P101" i="24" s="1"/>
  <c r="N101" i="24"/>
  <c r="Q101" i="24" s="1"/>
  <c r="R102" i="24"/>
  <c r="S90" i="24"/>
  <c r="S85" i="24"/>
  <c r="S81" i="24"/>
  <c r="M78" i="30"/>
  <c r="P78" i="24" s="1"/>
  <c r="O78" i="24"/>
  <c r="R78" i="24" s="1"/>
  <c r="S76" i="24"/>
  <c r="S74" i="24"/>
  <c r="R73" i="24"/>
  <c r="M73" i="30"/>
  <c r="P73" i="24" s="1"/>
  <c r="S67" i="24"/>
  <c r="M60" i="30"/>
  <c r="P60" i="24" s="1"/>
  <c r="S60" i="24" s="1"/>
  <c r="N60" i="24"/>
  <c r="S54" i="24"/>
  <c r="L52" i="30"/>
  <c r="O52" i="24" s="1"/>
  <c r="Q53" i="24"/>
  <c r="R53" i="24"/>
  <c r="M53" i="30"/>
  <c r="P53" i="24" s="1"/>
  <c r="S40" i="24"/>
  <c r="M29" i="30"/>
  <c r="P29" i="24" s="1"/>
  <c r="N29" i="24"/>
  <c r="Q29" i="24" s="1"/>
  <c r="S30" i="24"/>
  <c r="R15" i="24"/>
  <c r="S17" i="24"/>
  <c r="M15" i="30"/>
  <c r="P15" i="24" s="1"/>
  <c r="N15" i="24"/>
  <c r="Q15" i="24" s="1"/>
  <c r="K263" i="29"/>
  <c r="K263" i="24" s="1"/>
  <c r="L263" i="29"/>
  <c r="L246" i="24"/>
  <c r="L243" i="29"/>
  <c r="L243" i="24" s="1"/>
  <c r="M234" i="29"/>
  <c r="M234" i="24" s="1"/>
  <c r="K234" i="24"/>
  <c r="Q234" i="24" s="1"/>
  <c r="M214" i="29"/>
  <c r="M214" i="24" s="1"/>
  <c r="K214" i="24"/>
  <c r="Q214" i="24" s="1"/>
  <c r="M200" i="29"/>
  <c r="M200" i="24" s="1"/>
  <c r="K200" i="24"/>
  <c r="Q200" i="24" s="1"/>
  <c r="M167" i="29"/>
  <c r="M167" i="24" s="1"/>
  <c r="K167" i="24"/>
  <c r="Q167" i="24" s="1"/>
  <c r="M145" i="29"/>
  <c r="M145" i="24" s="1"/>
  <c r="K145" i="24"/>
  <c r="Q145" i="24" s="1"/>
  <c r="L220" i="29"/>
  <c r="L220" i="24" s="1"/>
  <c r="L128" i="24"/>
  <c r="R128" i="24" s="1"/>
  <c r="M122" i="29"/>
  <c r="M122" i="24" s="1"/>
  <c r="M111" i="29"/>
  <c r="M111" i="24" s="1"/>
  <c r="K111" i="24"/>
  <c r="Q111" i="24" s="1"/>
  <c r="M101" i="29"/>
  <c r="M101" i="24" s="1"/>
  <c r="L101" i="24"/>
  <c r="R101" i="24" s="1"/>
  <c r="M78" i="29"/>
  <c r="M78" i="24" s="1"/>
  <c r="K78" i="24"/>
  <c r="Q78" i="24" s="1"/>
  <c r="M73" i="29"/>
  <c r="M73" i="24" s="1"/>
  <c r="K73" i="24"/>
  <c r="Q73" i="24" s="1"/>
  <c r="L52" i="29"/>
  <c r="L52" i="24" s="1"/>
  <c r="M29" i="29"/>
  <c r="M29" i="24" s="1"/>
  <c r="M15" i="29"/>
  <c r="M15" i="24" s="1"/>
  <c r="M250" i="28"/>
  <c r="V250" i="18" s="1"/>
  <c r="T250" i="18"/>
  <c r="T230" i="18"/>
  <c r="K243" i="28"/>
  <c r="T243" i="18" s="1"/>
  <c r="T234" i="18"/>
  <c r="M234" i="28"/>
  <c r="V234" i="18" s="1"/>
  <c r="M230" i="28"/>
  <c r="V230" i="18" s="1"/>
  <c r="L243" i="28"/>
  <c r="M214" i="28"/>
  <c r="V214" i="18" s="1"/>
  <c r="U214" i="18"/>
  <c r="M167" i="28"/>
  <c r="V167" i="18" s="1"/>
  <c r="M145" i="28"/>
  <c r="V145" i="18" s="1"/>
  <c r="L220" i="28"/>
  <c r="U220" i="18" s="1"/>
  <c r="U128" i="18"/>
  <c r="M122" i="28"/>
  <c r="V122" i="18" s="1"/>
  <c r="M101" i="28"/>
  <c r="V101" i="18" s="1"/>
  <c r="T101" i="18"/>
  <c r="M78" i="28"/>
  <c r="V78" i="18" s="1"/>
  <c r="T78" i="18"/>
  <c r="M73" i="28"/>
  <c r="V73" i="18" s="1"/>
  <c r="U73" i="18"/>
  <c r="M60" i="28"/>
  <c r="V60" i="18" s="1"/>
  <c r="T60" i="18"/>
  <c r="M29" i="28"/>
  <c r="V29" i="18" s="1"/>
  <c r="T29" i="18"/>
  <c r="M15" i="28"/>
  <c r="V15" i="18" s="1"/>
  <c r="M250" i="27"/>
  <c r="S250" i="18" s="1"/>
  <c r="Q250" i="18"/>
  <c r="K243" i="27"/>
  <c r="Q243" i="18" s="1"/>
  <c r="M230" i="27"/>
  <c r="S230" i="18" s="1"/>
  <c r="R230" i="18"/>
  <c r="M214" i="27"/>
  <c r="S214" i="18" s="1"/>
  <c r="M200" i="27"/>
  <c r="S200" i="18" s="1"/>
  <c r="R200" i="18"/>
  <c r="M167" i="27"/>
  <c r="S167" i="18" s="1"/>
  <c r="R167" i="18"/>
  <c r="M145" i="27"/>
  <c r="S145" i="18" s="1"/>
  <c r="R145" i="18"/>
  <c r="L220" i="27"/>
  <c r="R220" i="18" s="1"/>
  <c r="M111" i="27"/>
  <c r="S111" i="18" s="1"/>
  <c r="R111" i="18"/>
  <c r="M101" i="27"/>
  <c r="S101" i="18" s="1"/>
  <c r="Q101" i="18"/>
  <c r="M73" i="27"/>
  <c r="S73" i="18" s="1"/>
  <c r="M60" i="27"/>
  <c r="S60" i="18" s="1"/>
  <c r="Q60" i="18"/>
  <c r="L52" i="27"/>
  <c r="R52" i="18" s="1"/>
  <c r="R53" i="18"/>
  <c r="M29" i="27"/>
  <c r="S29" i="18" s="1"/>
  <c r="Q29" i="18"/>
  <c r="M15" i="27"/>
  <c r="S15" i="18" s="1"/>
  <c r="M300" i="26"/>
  <c r="P300" i="18" s="1"/>
  <c r="L326" i="26"/>
  <c r="O326" i="18" s="1"/>
  <c r="N267" i="18"/>
  <c r="W313" i="18"/>
  <c r="K313" i="1" s="1"/>
  <c r="M250" i="26"/>
  <c r="P250" i="18" s="1"/>
  <c r="N250" i="18"/>
  <c r="K246" i="26"/>
  <c r="N246" i="18" s="1"/>
  <c r="K243" i="26"/>
  <c r="N243" i="18" s="1"/>
  <c r="M230" i="26"/>
  <c r="P230" i="18" s="1"/>
  <c r="O230" i="18"/>
  <c r="M214" i="26"/>
  <c r="P214" i="18" s="1"/>
  <c r="O214" i="18"/>
  <c r="M200" i="26"/>
  <c r="P200" i="18" s="1"/>
  <c r="O200" i="18"/>
  <c r="M167" i="26"/>
  <c r="P167" i="18" s="1"/>
  <c r="N167" i="18"/>
  <c r="M145" i="26"/>
  <c r="P145" i="18" s="1"/>
  <c r="O145" i="18"/>
  <c r="M111" i="26"/>
  <c r="P111" i="18" s="1"/>
  <c r="O111" i="18"/>
  <c r="M101" i="26"/>
  <c r="P101" i="18" s="1"/>
  <c r="N101" i="18"/>
  <c r="M78" i="26"/>
  <c r="P78" i="18" s="1"/>
  <c r="O78" i="18"/>
  <c r="M73" i="26"/>
  <c r="P73" i="18" s="1"/>
  <c r="L52" i="26"/>
  <c r="O52" i="18" s="1"/>
  <c r="M60" i="26"/>
  <c r="P60" i="18" s="1"/>
  <c r="N60" i="18"/>
  <c r="M53" i="26"/>
  <c r="P53" i="18" s="1"/>
  <c r="M29" i="26"/>
  <c r="P29" i="18" s="1"/>
  <c r="N29" i="18"/>
  <c r="M15" i="26"/>
  <c r="P15" i="18" s="1"/>
  <c r="N15" i="18"/>
  <c r="S323" i="24"/>
  <c r="O293" i="24"/>
  <c r="S261" i="24"/>
  <c r="S241" i="24"/>
  <c r="S218" i="24"/>
  <c r="R10" i="24"/>
  <c r="R5" i="24"/>
  <c r="M10" i="30"/>
  <c r="P10" i="24" s="1"/>
  <c r="S11" i="24"/>
  <c r="S6" i="24"/>
  <c r="Q5" i="24"/>
  <c r="M326" i="29"/>
  <c r="M326" i="24" s="1"/>
  <c r="K326" i="24"/>
  <c r="Q326" i="24" s="1"/>
  <c r="M10" i="29"/>
  <c r="M10" i="24" s="1"/>
  <c r="K10" i="24"/>
  <c r="Q10" i="24" s="1"/>
  <c r="M5" i="29"/>
  <c r="M5" i="24" s="1"/>
  <c r="U293" i="18"/>
  <c r="R326" i="18"/>
  <c r="O293" i="18"/>
  <c r="M10" i="28"/>
  <c r="V10" i="18" s="1"/>
  <c r="M10" i="27"/>
  <c r="S10" i="18" s="1"/>
  <c r="M10" i="26"/>
  <c r="P10" i="18" s="1"/>
  <c r="K52" i="30"/>
  <c r="M145" i="30"/>
  <c r="P145" i="24" s="1"/>
  <c r="K243" i="30"/>
  <c r="N243" i="24" s="1"/>
  <c r="K246" i="30"/>
  <c r="N246" i="24" s="1"/>
  <c r="Q246" i="24" s="1"/>
  <c r="M5" i="30"/>
  <c r="P5" i="24" s="1"/>
  <c r="K52" i="29"/>
  <c r="M53" i="29"/>
  <c r="M53" i="24" s="1"/>
  <c r="K230" i="29"/>
  <c r="K230" i="24" s="1"/>
  <c r="M246" i="29"/>
  <c r="M246" i="24" s="1"/>
  <c r="K327" i="29"/>
  <c r="M293" i="29"/>
  <c r="M293" i="24" s="1"/>
  <c r="K220" i="29"/>
  <c r="M128" i="29"/>
  <c r="M128" i="24" s="1"/>
  <c r="M5" i="28"/>
  <c r="V5" i="18" s="1"/>
  <c r="M128" i="28"/>
  <c r="V128" i="18" s="1"/>
  <c r="K220" i="28"/>
  <c r="K246" i="28"/>
  <c r="T246" i="18" s="1"/>
  <c r="L52" i="28"/>
  <c r="K52" i="28"/>
  <c r="M53" i="28"/>
  <c r="V53" i="18" s="1"/>
  <c r="L243" i="27"/>
  <c r="R243" i="18" s="1"/>
  <c r="M128" i="27"/>
  <c r="S128" i="18" s="1"/>
  <c r="K220" i="27"/>
  <c r="M5" i="27"/>
  <c r="S5" i="18" s="1"/>
  <c r="K52" i="27"/>
  <c r="K127" i="27" s="1"/>
  <c r="Q127" i="18" s="1"/>
  <c r="K246" i="27"/>
  <c r="Q246" i="18" s="1"/>
  <c r="M53" i="27"/>
  <c r="S53" i="18" s="1"/>
  <c r="L327" i="27"/>
  <c r="R327" i="18" s="1"/>
  <c r="L243" i="26"/>
  <c r="O243" i="18" s="1"/>
  <c r="M128" i="26"/>
  <c r="P128" i="18" s="1"/>
  <c r="K220" i="26"/>
  <c r="N220" i="18" s="1"/>
  <c r="K127" i="26"/>
  <c r="N127" i="18" s="1"/>
  <c r="L220" i="26"/>
  <c r="O220" i="18" s="1"/>
  <c r="M331" i="25"/>
  <c r="M331" i="18" s="1"/>
  <c r="Y331" i="18" s="1"/>
  <c r="M331" i="1" s="1"/>
  <c r="M328" i="25"/>
  <c r="M328" i="18" s="1"/>
  <c r="Y328" i="18" s="1"/>
  <c r="M328" i="1" s="1"/>
  <c r="M325" i="25"/>
  <c r="M325" i="18" s="1"/>
  <c r="Y325" i="18" s="1"/>
  <c r="M325" i="1" s="1"/>
  <c r="M324" i="25"/>
  <c r="M324" i="18" s="1"/>
  <c r="Y324" i="18" s="1"/>
  <c r="M324" i="1" s="1"/>
  <c r="M322" i="25"/>
  <c r="M322" i="18" s="1"/>
  <c r="Y322" i="18" s="1"/>
  <c r="M322" i="1" s="1"/>
  <c r="M320" i="25"/>
  <c r="M320" i="18" s="1"/>
  <c r="Y320" i="18" s="1"/>
  <c r="M320" i="1" s="1"/>
  <c r="M318" i="25"/>
  <c r="M318" i="18" s="1"/>
  <c r="Y318" i="18" s="1"/>
  <c r="M318" i="1" s="1"/>
  <c r="M316" i="25"/>
  <c r="M316" i="18" s="1"/>
  <c r="Y316" i="18" s="1"/>
  <c r="M316" i="1" s="1"/>
  <c r="M314" i="25"/>
  <c r="M314" i="18" s="1"/>
  <c r="Y314" i="18" s="1"/>
  <c r="M314" i="1" s="1"/>
  <c r="M312" i="25"/>
  <c r="M312" i="18" s="1"/>
  <c r="Y312" i="18" s="1"/>
  <c r="M312" i="1" s="1"/>
  <c r="M310" i="25"/>
  <c r="M310" i="18" s="1"/>
  <c r="Y310" i="18" s="1"/>
  <c r="M310" i="1" s="1"/>
  <c r="M308" i="25"/>
  <c r="M308" i="18" s="1"/>
  <c r="Y308" i="18" s="1"/>
  <c r="M308" i="1" s="1"/>
  <c r="M306" i="25"/>
  <c r="M306" i="18" s="1"/>
  <c r="Y306" i="18" s="1"/>
  <c r="M306" i="1" s="1"/>
  <c r="M305" i="25"/>
  <c r="M305" i="18" s="1"/>
  <c r="Y305" i="18" s="1"/>
  <c r="M305" i="1" s="1"/>
  <c r="M304" i="25"/>
  <c r="M304" i="18" s="1"/>
  <c r="Y304" i="18" s="1"/>
  <c r="M304" i="1" s="1"/>
  <c r="M302" i="25"/>
  <c r="M302" i="18" s="1"/>
  <c r="Y302" i="18" s="1"/>
  <c r="M302" i="1" s="1"/>
  <c r="M301" i="25"/>
  <c r="M301" i="18" s="1"/>
  <c r="Y301" i="18" s="1"/>
  <c r="M301" i="1" s="1"/>
  <c r="M299" i="25"/>
  <c r="M299" i="18" s="1"/>
  <c r="Y299" i="18" s="1"/>
  <c r="M299" i="1" s="1"/>
  <c r="M297" i="25"/>
  <c r="M297" i="18" s="1"/>
  <c r="Y297" i="18" s="1"/>
  <c r="M297" i="1" s="1"/>
  <c r="M295" i="25"/>
  <c r="M295" i="18" s="1"/>
  <c r="Y295" i="18" s="1"/>
  <c r="M295" i="1" s="1"/>
  <c r="M292" i="25"/>
  <c r="M292" i="18" s="1"/>
  <c r="Y292" i="18" s="1"/>
  <c r="M292" i="1" s="1"/>
  <c r="M291" i="25"/>
  <c r="M291" i="18" s="1"/>
  <c r="Y291" i="18" s="1"/>
  <c r="M291" i="1" s="1"/>
  <c r="M289" i="25"/>
  <c r="M289" i="18" s="1"/>
  <c r="Y289" i="18" s="1"/>
  <c r="M289" i="1" s="1"/>
  <c r="M287" i="25"/>
  <c r="M287" i="18" s="1"/>
  <c r="Y287" i="18" s="1"/>
  <c r="M287" i="1" s="1"/>
  <c r="M285" i="25"/>
  <c r="M285" i="18" s="1"/>
  <c r="Y285" i="18" s="1"/>
  <c r="M285" i="1" s="1"/>
  <c r="M283" i="25"/>
  <c r="M283" i="18" s="1"/>
  <c r="Y283" i="18" s="1"/>
  <c r="M283" i="1" s="1"/>
  <c r="M281" i="25"/>
  <c r="M281" i="18" s="1"/>
  <c r="Y281" i="18" s="1"/>
  <c r="M281" i="1" s="1"/>
  <c r="M279" i="25"/>
  <c r="M279" i="18" s="1"/>
  <c r="Y279" i="18" s="1"/>
  <c r="M279" i="1" s="1"/>
  <c r="M277" i="25"/>
  <c r="M277" i="18" s="1"/>
  <c r="Y277" i="18" s="1"/>
  <c r="M277" i="1" s="1"/>
  <c r="M275" i="25"/>
  <c r="M275" i="18" s="1"/>
  <c r="Y275" i="18" s="1"/>
  <c r="M275" i="1" s="1"/>
  <c r="M273" i="25"/>
  <c r="M273" i="18" s="1"/>
  <c r="Y273" i="18" s="1"/>
  <c r="M273" i="1" s="1"/>
  <c r="M272" i="25"/>
  <c r="M272" i="18" s="1"/>
  <c r="Y272" i="18" s="1"/>
  <c r="M272" i="1" s="1"/>
  <c r="M271" i="25"/>
  <c r="M271" i="18" s="1"/>
  <c r="Y271" i="18" s="1"/>
  <c r="M271" i="1" s="1"/>
  <c r="M269" i="25"/>
  <c r="M269" i="18" s="1"/>
  <c r="Y269" i="18" s="1"/>
  <c r="M269" i="1" s="1"/>
  <c r="M268" i="25"/>
  <c r="M268" i="18" s="1"/>
  <c r="Y268" i="18" s="1"/>
  <c r="M268" i="1" s="1"/>
  <c r="M266" i="25"/>
  <c r="M266" i="18" s="1"/>
  <c r="Y266" i="18" s="1"/>
  <c r="M266" i="1" s="1"/>
  <c r="M262" i="25"/>
  <c r="M262" i="18" s="1"/>
  <c r="Y262" i="18" s="1"/>
  <c r="M262" i="1" s="1"/>
  <c r="M260" i="25"/>
  <c r="M260" i="18" s="1"/>
  <c r="Y260" i="18" s="1"/>
  <c r="M260" i="1" s="1"/>
  <c r="M258" i="25"/>
  <c r="M258" i="18" s="1"/>
  <c r="Y258" i="18" s="1"/>
  <c r="M258" i="1" s="1"/>
  <c r="M256" i="25"/>
  <c r="M256" i="18" s="1"/>
  <c r="Y256" i="18" s="1"/>
  <c r="M256" i="1" s="1"/>
  <c r="M255" i="25"/>
  <c r="M255" i="18" s="1"/>
  <c r="Y255" i="18" s="1"/>
  <c r="M255" i="1" s="1"/>
  <c r="M253" i="25"/>
  <c r="M253" i="18" s="1"/>
  <c r="Y253" i="18" s="1"/>
  <c r="M253" i="1" s="1"/>
  <c r="M252" i="25"/>
  <c r="M252" i="18" s="1"/>
  <c r="Y252" i="18" s="1"/>
  <c r="M252" i="1" s="1"/>
  <c r="M251" i="25"/>
  <c r="M251" i="18" s="1"/>
  <c r="Y251" i="18" s="1"/>
  <c r="M251" i="1" s="1"/>
  <c r="M249" i="25"/>
  <c r="M249" i="18" s="1"/>
  <c r="Y249" i="18" s="1"/>
  <c r="M249" i="1" s="1"/>
  <c r="M248" i="25"/>
  <c r="M248" i="18" s="1"/>
  <c r="Y248" i="18" s="1"/>
  <c r="M248" i="1" s="1"/>
  <c r="M245" i="25"/>
  <c r="M245" i="18" s="1"/>
  <c r="Y245" i="18" s="1"/>
  <c r="M245" i="1" s="1"/>
  <c r="M242" i="25"/>
  <c r="M242" i="18" s="1"/>
  <c r="Y242" i="18" s="1"/>
  <c r="M242" i="1" s="1"/>
  <c r="M240" i="25"/>
  <c r="M240" i="18" s="1"/>
  <c r="Y240" i="18" s="1"/>
  <c r="M240" i="1" s="1"/>
  <c r="M239" i="25"/>
  <c r="M239" i="18" s="1"/>
  <c r="Y239" i="18" s="1"/>
  <c r="M239" i="1" s="1"/>
  <c r="M237" i="25"/>
  <c r="M237" i="18" s="1"/>
  <c r="Y237" i="18" s="1"/>
  <c r="M237" i="1" s="1"/>
  <c r="M236" i="25"/>
  <c r="M236" i="18" s="1"/>
  <c r="Y236" i="18" s="1"/>
  <c r="M236" i="1" s="1"/>
  <c r="M235" i="25"/>
  <c r="M235" i="18" s="1"/>
  <c r="Y235" i="18" s="1"/>
  <c r="M235" i="1" s="1"/>
  <c r="M233" i="25"/>
  <c r="M233" i="18" s="1"/>
  <c r="Y233" i="18" s="1"/>
  <c r="M233" i="1" s="1"/>
  <c r="M232" i="25"/>
  <c r="M232" i="18" s="1"/>
  <c r="Y232" i="18" s="1"/>
  <c r="M232" i="1" s="1"/>
  <c r="M229" i="25"/>
  <c r="M229" i="18" s="1"/>
  <c r="Y229" i="18" s="1"/>
  <c r="M229" i="1" s="1"/>
  <c r="M227" i="25"/>
  <c r="M227" i="18" s="1"/>
  <c r="Y227" i="18" s="1"/>
  <c r="M227" i="1" s="1"/>
  <c r="M226" i="25"/>
  <c r="M226" i="18" s="1"/>
  <c r="Y226" i="18" s="1"/>
  <c r="M226" i="1" s="1"/>
  <c r="M224" i="25"/>
  <c r="M224" i="18" s="1"/>
  <c r="Y224" i="18" s="1"/>
  <c r="M224" i="1" s="1"/>
  <c r="M223" i="25"/>
  <c r="M223" i="18" s="1"/>
  <c r="Y223" i="18" s="1"/>
  <c r="M223" i="1" s="1"/>
  <c r="M219" i="25"/>
  <c r="M219" i="18" s="1"/>
  <c r="Y219" i="18" s="1"/>
  <c r="M219" i="1" s="1"/>
  <c r="M217" i="25"/>
  <c r="M217" i="18" s="1"/>
  <c r="Y217" i="18" s="1"/>
  <c r="M217" i="1" s="1"/>
  <c r="M216" i="25"/>
  <c r="M216" i="18" s="1"/>
  <c r="Y216" i="18" s="1"/>
  <c r="M216" i="1" s="1"/>
  <c r="M213" i="25"/>
  <c r="M213" i="18" s="1"/>
  <c r="Y213" i="18" s="1"/>
  <c r="M213" i="1" s="1"/>
  <c r="M211" i="25"/>
  <c r="M211" i="18" s="1"/>
  <c r="Y211" i="18" s="1"/>
  <c r="M211" i="1" s="1"/>
  <c r="M210" i="25"/>
  <c r="M210" i="18" s="1"/>
  <c r="Y210" i="18" s="1"/>
  <c r="M210" i="1" s="1"/>
  <c r="M209" i="25"/>
  <c r="M209" i="18" s="1"/>
  <c r="Y209" i="18" s="1"/>
  <c r="M209" i="1" s="1"/>
  <c r="M208" i="25"/>
  <c r="M208" i="18" s="1"/>
  <c r="Y208" i="18" s="1"/>
  <c r="M208" i="1" s="1"/>
  <c r="M207" i="25"/>
  <c r="M207" i="18" s="1"/>
  <c r="Y207" i="18" s="1"/>
  <c r="M207" i="1" s="1"/>
  <c r="M206" i="25"/>
  <c r="M206" i="18" s="1"/>
  <c r="Y206" i="18" s="1"/>
  <c r="M206" i="1" s="1"/>
  <c r="M205" i="25"/>
  <c r="M205" i="18" s="1"/>
  <c r="Y205" i="18" s="1"/>
  <c r="M205" i="1" s="1"/>
  <c r="M204" i="25"/>
  <c r="M204" i="18" s="1"/>
  <c r="Y204" i="18" s="1"/>
  <c r="M204" i="1" s="1"/>
  <c r="M203" i="25"/>
  <c r="M203" i="18" s="1"/>
  <c r="Y203" i="18" s="1"/>
  <c r="M203" i="1" s="1"/>
  <c r="M202" i="25"/>
  <c r="M202" i="18" s="1"/>
  <c r="Y202" i="18" s="1"/>
  <c r="M202" i="1" s="1"/>
  <c r="M199" i="25"/>
  <c r="M199" i="18" s="1"/>
  <c r="Y199" i="18" s="1"/>
  <c r="M199" i="1" s="1"/>
  <c r="M197" i="25"/>
  <c r="M197" i="18" s="1"/>
  <c r="Y197" i="18" s="1"/>
  <c r="M197" i="1" s="1"/>
  <c r="M196" i="25"/>
  <c r="M196" i="18" s="1"/>
  <c r="Y196" i="18" s="1"/>
  <c r="M196" i="1" s="1"/>
  <c r="M195" i="25"/>
  <c r="M195" i="18" s="1"/>
  <c r="Y195" i="18" s="1"/>
  <c r="M195" i="1" s="1"/>
  <c r="M194" i="25"/>
  <c r="M194" i="18" s="1"/>
  <c r="Y194" i="18" s="1"/>
  <c r="M194" i="1" s="1"/>
  <c r="M193" i="25"/>
  <c r="M193" i="18" s="1"/>
  <c r="Y193" i="18" s="1"/>
  <c r="M193" i="1" s="1"/>
  <c r="M192" i="25"/>
  <c r="M192" i="18" s="1"/>
  <c r="Y192" i="18" s="1"/>
  <c r="M192" i="1" s="1"/>
  <c r="M191" i="25"/>
  <c r="M191" i="18" s="1"/>
  <c r="Y191" i="18" s="1"/>
  <c r="M191" i="1" s="1"/>
  <c r="M190" i="25"/>
  <c r="M190" i="18" s="1"/>
  <c r="Y190" i="18" s="1"/>
  <c r="M190" i="1" s="1"/>
  <c r="M189" i="25"/>
  <c r="M189" i="18" s="1"/>
  <c r="Y189" i="18" s="1"/>
  <c r="M189" i="1" s="1"/>
  <c r="M188" i="25"/>
  <c r="M188" i="18" s="1"/>
  <c r="Y188" i="18" s="1"/>
  <c r="M188" i="1" s="1"/>
  <c r="M187" i="25"/>
  <c r="M187" i="18" s="1"/>
  <c r="Y187" i="18" s="1"/>
  <c r="M187" i="1" s="1"/>
  <c r="M186" i="25"/>
  <c r="M186" i="18" s="1"/>
  <c r="Y186" i="18" s="1"/>
  <c r="M186" i="1" s="1"/>
  <c r="M185" i="25"/>
  <c r="M185" i="18" s="1"/>
  <c r="Y185" i="18" s="1"/>
  <c r="M185" i="1" s="1"/>
  <c r="M183" i="25"/>
  <c r="M183" i="18" s="1"/>
  <c r="Y183" i="18" s="1"/>
  <c r="M183" i="1" s="1"/>
  <c r="M182" i="25"/>
  <c r="M182" i="18" s="1"/>
  <c r="Y182" i="18" s="1"/>
  <c r="M182" i="1" s="1"/>
  <c r="M181" i="25"/>
  <c r="M181" i="18" s="1"/>
  <c r="Y181" i="18" s="1"/>
  <c r="M181" i="1" s="1"/>
  <c r="M180" i="25"/>
  <c r="M180" i="18" s="1"/>
  <c r="Y180" i="18" s="1"/>
  <c r="M180" i="1" s="1"/>
  <c r="M179" i="25"/>
  <c r="M179" i="18" s="1"/>
  <c r="Y179" i="18" s="1"/>
  <c r="M179" i="1" s="1"/>
  <c r="M178" i="25"/>
  <c r="M178" i="18" s="1"/>
  <c r="Y178" i="18" s="1"/>
  <c r="M178" i="1" s="1"/>
  <c r="M177" i="25"/>
  <c r="M177" i="18" s="1"/>
  <c r="Y177" i="18" s="1"/>
  <c r="M177" i="1" s="1"/>
  <c r="M176" i="25"/>
  <c r="M176" i="18" s="1"/>
  <c r="Y176" i="18" s="1"/>
  <c r="M176" i="1" s="1"/>
  <c r="M175" i="25"/>
  <c r="M175" i="18" s="1"/>
  <c r="Y175" i="18" s="1"/>
  <c r="M175" i="1" s="1"/>
  <c r="M173" i="25"/>
  <c r="M173" i="18" s="1"/>
  <c r="Y173" i="18" s="1"/>
  <c r="M173" i="1" s="1"/>
  <c r="M172" i="25"/>
  <c r="M172" i="18" s="1"/>
  <c r="Y172" i="18" s="1"/>
  <c r="M172" i="1" s="1"/>
  <c r="M171" i="25"/>
  <c r="M171" i="18" s="1"/>
  <c r="Y171" i="18" s="1"/>
  <c r="M171" i="1" s="1"/>
  <c r="M169" i="25"/>
  <c r="M169" i="18" s="1"/>
  <c r="Y169" i="18" s="1"/>
  <c r="M169" i="1" s="1"/>
  <c r="M168" i="25"/>
  <c r="M168" i="18" s="1"/>
  <c r="Y168" i="18" s="1"/>
  <c r="M168" i="1" s="1"/>
  <c r="M166" i="25"/>
  <c r="M166" i="18" s="1"/>
  <c r="Y166" i="18" s="1"/>
  <c r="M166" i="1" s="1"/>
  <c r="M165" i="25"/>
  <c r="M165" i="18" s="1"/>
  <c r="Y165" i="18" s="1"/>
  <c r="M165" i="1" s="1"/>
  <c r="M164" i="25"/>
  <c r="M164" i="18" s="1"/>
  <c r="Y164" i="18" s="1"/>
  <c r="M164" i="1" s="1"/>
  <c r="M163" i="25"/>
  <c r="M163" i="18" s="1"/>
  <c r="Y163" i="18" s="1"/>
  <c r="M163" i="1" s="1"/>
  <c r="M162" i="25"/>
  <c r="M162" i="18" s="1"/>
  <c r="Y162" i="18" s="1"/>
  <c r="M162" i="1" s="1"/>
  <c r="M161" i="25"/>
  <c r="M161" i="18" s="1"/>
  <c r="Y161" i="18" s="1"/>
  <c r="M161" i="1" s="1"/>
  <c r="M160" i="25"/>
  <c r="M160" i="18" s="1"/>
  <c r="Y160" i="18" s="1"/>
  <c r="M160" i="1" s="1"/>
  <c r="M159" i="25"/>
  <c r="M159" i="18" s="1"/>
  <c r="Y159" i="18" s="1"/>
  <c r="M159" i="1" s="1"/>
  <c r="M158" i="25"/>
  <c r="M158" i="18" s="1"/>
  <c r="Y158" i="18" s="1"/>
  <c r="M158" i="1" s="1"/>
  <c r="M157" i="25"/>
  <c r="M157" i="18" s="1"/>
  <c r="Y157" i="18" s="1"/>
  <c r="M157" i="1" s="1"/>
  <c r="M156" i="25"/>
  <c r="M156" i="18" s="1"/>
  <c r="Y156" i="18" s="1"/>
  <c r="M156" i="1" s="1"/>
  <c r="M155" i="25"/>
  <c r="M155" i="18" s="1"/>
  <c r="Y155" i="18" s="1"/>
  <c r="M155" i="1" s="1"/>
  <c r="M154" i="25"/>
  <c r="M154" i="18" s="1"/>
  <c r="Y154" i="18" s="1"/>
  <c r="M154" i="1" s="1"/>
  <c r="M153" i="25"/>
  <c r="M153" i="18" s="1"/>
  <c r="Y153" i="18" s="1"/>
  <c r="M153" i="1" s="1"/>
  <c r="M151" i="25"/>
  <c r="M151" i="18" s="1"/>
  <c r="Y151" i="18" s="1"/>
  <c r="M151" i="1" s="1"/>
  <c r="M150" i="25"/>
  <c r="M150" i="18" s="1"/>
  <c r="Y150" i="18" s="1"/>
  <c r="M150" i="1" s="1"/>
  <c r="M149" i="25"/>
  <c r="M149" i="18" s="1"/>
  <c r="Y149" i="18" s="1"/>
  <c r="M149" i="1" s="1"/>
  <c r="M148" i="25"/>
  <c r="M148" i="18" s="1"/>
  <c r="Y148" i="18" s="1"/>
  <c r="M148" i="1" s="1"/>
  <c r="M147" i="25"/>
  <c r="M147" i="18" s="1"/>
  <c r="Y147" i="18" s="1"/>
  <c r="M147" i="1" s="1"/>
  <c r="M144" i="25"/>
  <c r="M144" i="18" s="1"/>
  <c r="Y144" i="18" s="1"/>
  <c r="M144" i="1" s="1"/>
  <c r="M143" i="25"/>
  <c r="M143" i="18" s="1"/>
  <c r="Y143" i="18" s="1"/>
  <c r="M143" i="1" s="1"/>
  <c r="M141" i="25"/>
  <c r="M141" i="18" s="1"/>
  <c r="Y141" i="18" s="1"/>
  <c r="M141" i="1" s="1"/>
  <c r="M140" i="25"/>
  <c r="M140" i="18" s="1"/>
  <c r="Y140" i="18" s="1"/>
  <c r="M140" i="1" s="1"/>
  <c r="M139" i="25"/>
  <c r="M139" i="18" s="1"/>
  <c r="Y139" i="18" s="1"/>
  <c r="M139" i="1" s="1"/>
  <c r="M138" i="25"/>
  <c r="M138" i="18" s="1"/>
  <c r="Y138" i="18" s="1"/>
  <c r="M138" i="1" s="1"/>
  <c r="M136" i="25"/>
  <c r="M136" i="18" s="1"/>
  <c r="Y136" i="18" s="1"/>
  <c r="M136" i="1" s="1"/>
  <c r="M135" i="25"/>
  <c r="M135" i="18" s="1"/>
  <c r="Y135" i="18" s="1"/>
  <c r="M135" i="1" s="1"/>
  <c r="M133" i="25"/>
  <c r="M133" i="18" s="1"/>
  <c r="Y133" i="18" s="1"/>
  <c r="M133" i="1" s="1"/>
  <c r="M132" i="25"/>
  <c r="M132" i="18" s="1"/>
  <c r="Y132" i="18" s="1"/>
  <c r="M132" i="1" s="1"/>
  <c r="M131" i="25"/>
  <c r="M131" i="18" s="1"/>
  <c r="Y131" i="18" s="1"/>
  <c r="M131" i="1" s="1"/>
  <c r="M129" i="25"/>
  <c r="M129" i="18" s="1"/>
  <c r="Y129" i="18" s="1"/>
  <c r="M129" i="1" s="1"/>
  <c r="M126" i="25"/>
  <c r="M126" i="18" s="1"/>
  <c r="Y126" i="18" s="1"/>
  <c r="M126" i="1" s="1"/>
  <c r="M125" i="25"/>
  <c r="M125" i="18" s="1"/>
  <c r="Y125" i="18" s="1"/>
  <c r="M125" i="1" s="1"/>
  <c r="M123" i="25"/>
  <c r="M123" i="18" s="1"/>
  <c r="Y123" i="18" s="1"/>
  <c r="M123" i="1" s="1"/>
  <c r="M121" i="25"/>
  <c r="M121" i="18" s="1"/>
  <c r="Y121" i="18" s="1"/>
  <c r="M121" i="1" s="1"/>
  <c r="M119" i="25"/>
  <c r="M119" i="18" s="1"/>
  <c r="Y119" i="18" s="1"/>
  <c r="M119" i="1" s="1"/>
  <c r="M117" i="25"/>
  <c r="M117" i="18" s="1"/>
  <c r="Y117" i="18" s="1"/>
  <c r="M117" i="1" s="1"/>
  <c r="M115" i="25"/>
  <c r="M115" i="18" s="1"/>
  <c r="Y115" i="18" s="1"/>
  <c r="M115" i="1" s="1"/>
  <c r="M114" i="25"/>
  <c r="M114" i="18" s="1"/>
  <c r="Y114" i="18" s="1"/>
  <c r="M114" i="1" s="1"/>
  <c r="M113" i="25"/>
  <c r="M113" i="18" s="1"/>
  <c r="Y113" i="18" s="1"/>
  <c r="M113" i="1" s="1"/>
  <c r="M110" i="25"/>
  <c r="M110" i="18" s="1"/>
  <c r="Y110" i="18" s="1"/>
  <c r="M110" i="1" s="1"/>
  <c r="M109" i="25"/>
  <c r="M109" i="18" s="1"/>
  <c r="Y109" i="18" s="1"/>
  <c r="M109" i="1" s="1"/>
  <c r="M108" i="25"/>
  <c r="M108" i="18" s="1"/>
  <c r="Y108" i="18" s="1"/>
  <c r="M108" i="1" s="1"/>
  <c r="M106" i="25"/>
  <c r="M106" i="18" s="1"/>
  <c r="Y106" i="18" s="1"/>
  <c r="M106" i="1" s="1"/>
  <c r="M104" i="25"/>
  <c r="M104" i="18" s="1"/>
  <c r="Y104" i="18" s="1"/>
  <c r="M104" i="1" s="1"/>
  <c r="M103" i="25"/>
  <c r="M103" i="18" s="1"/>
  <c r="Y103" i="18" s="1"/>
  <c r="M103" i="1" s="1"/>
  <c r="M100" i="25"/>
  <c r="M100" i="18" s="1"/>
  <c r="Y100" i="18" s="1"/>
  <c r="M100" i="1" s="1"/>
  <c r="M99" i="25"/>
  <c r="M99" i="18" s="1"/>
  <c r="Y99" i="18" s="1"/>
  <c r="M99" i="1" s="1"/>
  <c r="M98" i="25"/>
  <c r="M98" i="18" s="1"/>
  <c r="Y98" i="18" s="1"/>
  <c r="M98" i="1" s="1"/>
  <c r="M97" i="25"/>
  <c r="M97" i="18" s="1"/>
  <c r="Y97" i="18" s="1"/>
  <c r="M97" i="1" s="1"/>
  <c r="M95" i="25"/>
  <c r="M95" i="18" s="1"/>
  <c r="Y95" i="18" s="1"/>
  <c r="M95" i="1" s="1"/>
  <c r="M94" i="25"/>
  <c r="M94" i="18" s="1"/>
  <c r="Y94" i="18" s="1"/>
  <c r="M94" i="1" s="1"/>
  <c r="M93" i="25"/>
  <c r="M93" i="18" s="1"/>
  <c r="Y93" i="18" s="1"/>
  <c r="M93" i="1" s="1"/>
  <c r="M92" i="25"/>
  <c r="M92" i="18" s="1"/>
  <c r="Y92" i="18" s="1"/>
  <c r="M92" i="1" s="1"/>
  <c r="M91" i="25"/>
  <c r="M91" i="18" s="1"/>
  <c r="Y91" i="18" s="1"/>
  <c r="M91" i="1" s="1"/>
  <c r="M89" i="25"/>
  <c r="M89" i="18" s="1"/>
  <c r="Y89" i="18" s="1"/>
  <c r="M89" i="1" s="1"/>
  <c r="M88" i="25"/>
  <c r="M88" i="18" s="1"/>
  <c r="Y88" i="18" s="1"/>
  <c r="M88" i="1" s="1"/>
  <c r="M86" i="25"/>
  <c r="M86" i="18" s="1"/>
  <c r="Y86" i="18" s="1"/>
  <c r="M86" i="1" s="1"/>
  <c r="M84" i="25"/>
  <c r="M84" i="18" s="1"/>
  <c r="Y84" i="18" s="1"/>
  <c r="M84" i="1" s="1"/>
  <c r="M82" i="25"/>
  <c r="M82" i="18" s="1"/>
  <c r="Y82" i="18" s="1"/>
  <c r="M82" i="1" s="1"/>
  <c r="M80" i="25"/>
  <c r="M80" i="18" s="1"/>
  <c r="Y80" i="18" s="1"/>
  <c r="M80" i="1" s="1"/>
  <c r="M77" i="25"/>
  <c r="M77" i="18" s="1"/>
  <c r="Y77" i="18" s="1"/>
  <c r="M77" i="1" s="1"/>
  <c r="M75" i="25"/>
  <c r="M75" i="18" s="1"/>
  <c r="Y75" i="18" s="1"/>
  <c r="M75" i="1" s="1"/>
  <c r="M72" i="25"/>
  <c r="M72" i="18" s="1"/>
  <c r="Y72" i="18" s="1"/>
  <c r="M72" i="1" s="1"/>
  <c r="M71" i="25"/>
  <c r="M71" i="18" s="1"/>
  <c r="Y71" i="18" s="1"/>
  <c r="M71" i="1" s="1"/>
  <c r="M69" i="25"/>
  <c r="M69" i="18" s="1"/>
  <c r="Y69" i="18" s="1"/>
  <c r="M69" i="1" s="1"/>
  <c r="M68" i="25"/>
  <c r="M68" i="18" s="1"/>
  <c r="Y68" i="18" s="1"/>
  <c r="M68" i="1" s="1"/>
  <c r="M66" i="25"/>
  <c r="M66" i="18" s="1"/>
  <c r="Y66" i="18" s="1"/>
  <c r="M66" i="1" s="1"/>
  <c r="M65" i="25"/>
  <c r="M65" i="18" s="1"/>
  <c r="Y65" i="18" s="1"/>
  <c r="M65" i="1" s="1"/>
  <c r="M63" i="25"/>
  <c r="M63" i="18" s="1"/>
  <c r="Y63" i="18" s="1"/>
  <c r="M63" i="1" s="1"/>
  <c r="M62" i="25"/>
  <c r="M62" i="18" s="1"/>
  <c r="Y62" i="18" s="1"/>
  <c r="M62" i="1" s="1"/>
  <c r="M59" i="25"/>
  <c r="M59" i="18" s="1"/>
  <c r="Y59" i="18" s="1"/>
  <c r="M59" i="1" s="1"/>
  <c r="M58" i="25"/>
  <c r="M58" i="18" s="1"/>
  <c r="Y58" i="18" s="1"/>
  <c r="M58" i="1" s="1"/>
  <c r="M56" i="25"/>
  <c r="M56" i="18" s="1"/>
  <c r="Y56" i="18" s="1"/>
  <c r="M56" i="1" s="1"/>
  <c r="M55" i="25"/>
  <c r="M55" i="18" s="1"/>
  <c r="Y55" i="18" s="1"/>
  <c r="M55" i="1" s="1"/>
  <c r="M51" i="25"/>
  <c r="M51" i="18" s="1"/>
  <c r="Y51" i="18" s="1"/>
  <c r="M51" i="1" s="1"/>
  <c r="M50" i="25"/>
  <c r="M50" i="18" s="1"/>
  <c r="Y50" i="18" s="1"/>
  <c r="M50" i="1" s="1"/>
  <c r="M48" i="25"/>
  <c r="M48" i="18" s="1"/>
  <c r="Y48" i="18" s="1"/>
  <c r="M48" i="1" s="1"/>
  <c r="M47" i="25"/>
  <c r="M47" i="18" s="1"/>
  <c r="Y47" i="18" s="1"/>
  <c r="M47" i="1" s="1"/>
  <c r="M45" i="25"/>
  <c r="M45" i="18" s="1"/>
  <c r="Y45" i="18" s="1"/>
  <c r="M45" i="1" s="1"/>
  <c r="M44" i="25"/>
  <c r="M44" i="18" s="1"/>
  <c r="Y44" i="18" s="1"/>
  <c r="M44" i="1" s="1"/>
  <c r="M43" i="25"/>
  <c r="M43" i="18" s="1"/>
  <c r="Y43" i="18" s="1"/>
  <c r="M43" i="1" s="1"/>
  <c r="M42" i="25"/>
  <c r="M42" i="18" s="1"/>
  <c r="Y42" i="18" s="1"/>
  <c r="M42" i="1" s="1"/>
  <c r="M41" i="25"/>
  <c r="M41" i="18" s="1"/>
  <c r="Y41" i="18" s="1"/>
  <c r="M41" i="1" s="1"/>
  <c r="M39" i="25"/>
  <c r="M39" i="18" s="1"/>
  <c r="Y39" i="18" s="1"/>
  <c r="M39" i="1" s="1"/>
  <c r="M38" i="25"/>
  <c r="M38" i="18" s="1"/>
  <c r="Y38" i="18" s="1"/>
  <c r="M38" i="1" s="1"/>
  <c r="M37" i="25"/>
  <c r="M37" i="18" s="1"/>
  <c r="Y37" i="18" s="1"/>
  <c r="M37" i="1" s="1"/>
  <c r="M36" i="25"/>
  <c r="M36" i="18" s="1"/>
  <c r="Y36" i="18" s="1"/>
  <c r="M36" i="1" s="1"/>
  <c r="M35" i="25"/>
  <c r="M35" i="18" s="1"/>
  <c r="Y35" i="18" s="1"/>
  <c r="M35" i="1" s="1"/>
  <c r="M34" i="25"/>
  <c r="M34" i="18" s="1"/>
  <c r="Y34" i="18" s="1"/>
  <c r="M34" i="1" s="1"/>
  <c r="M33" i="25"/>
  <c r="M33" i="18" s="1"/>
  <c r="Y33" i="18" s="1"/>
  <c r="M33" i="1" s="1"/>
  <c r="M31" i="25"/>
  <c r="M31" i="18" s="1"/>
  <c r="Y31" i="18" s="1"/>
  <c r="M31" i="1" s="1"/>
  <c r="M28" i="25"/>
  <c r="M28" i="18" s="1"/>
  <c r="Y28" i="18" s="1"/>
  <c r="M28" i="1" s="1"/>
  <c r="M27" i="25"/>
  <c r="M27" i="18" s="1"/>
  <c r="Y27" i="18" s="1"/>
  <c r="M27" i="1" s="1"/>
  <c r="M26" i="25"/>
  <c r="M26" i="18" s="1"/>
  <c r="Y26" i="18" s="1"/>
  <c r="M26" i="1" s="1"/>
  <c r="M24" i="25"/>
  <c r="M24" i="18" s="1"/>
  <c r="Y24" i="18" s="1"/>
  <c r="M24" i="1" s="1"/>
  <c r="M22" i="25"/>
  <c r="M22" i="18" s="1"/>
  <c r="Y22" i="18" s="1"/>
  <c r="M22" i="1" s="1"/>
  <c r="M21" i="25"/>
  <c r="M21" i="18" s="1"/>
  <c r="Y21" i="18" s="1"/>
  <c r="M21" i="1" s="1"/>
  <c r="M20" i="25"/>
  <c r="M20" i="18" s="1"/>
  <c r="Y20" i="18" s="1"/>
  <c r="M20" i="1" s="1"/>
  <c r="M19" i="25"/>
  <c r="M19" i="18" s="1"/>
  <c r="Y19" i="18" s="1"/>
  <c r="M19" i="1" s="1"/>
  <c r="M18" i="25"/>
  <c r="M18" i="18" s="1"/>
  <c r="Y18" i="18" s="1"/>
  <c r="M18" i="1" s="1"/>
  <c r="M16" i="25"/>
  <c r="M16" i="18" s="1"/>
  <c r="Y16" i="18" s="1"/>
  <c r="M16" i="1" s="1"/>
  <c r="M14" i="25"/>
  <c r="M14" i="18" s="1"/>
  <c r="Y14" i="18" s="1"/>
  <c r="M14" i="1" s="1"/>
  <c r="M13" i="25"/>
  <c r="M13" i="18" s="1"/>
  <c r="Y13" i="18" s="1"/>
  <c r="M13" i="1" s="1"/>
  <c r="M12" i="25"/>
  <c r="M12" i="18" s="1"/>
  <c r="Y12" i="18" s="1"/>
  <c r="M12" i="1" s="1"/>
  <c r="M9" i="25"/>
  <c r="M9" i="18" s="1"/>
  <c r="Y9" i="18" s="1"/>
  <c r="M9" i="1" s="1"/>
  <c r="M8" i="25"/>
  <c r="M8" i="18" s="1"/>
  <c r="Y8" i="18" s="1"/>
  <c r="M8" i="1" s="1"/>
  <c r="M7" i="25"/>
  <c r="M7" i="18" s="1"/>
  <c r="Y7" i="18" s="1"/>
  <c r="M7" i="1" s="1"/>
  <c r="L323" i="25"/>
  <c r="L323" i="18" s="1"/>
  <c r="X323" i="18" s="1"/>
  <c r="L323" i="1" s="1"/>
  <c r="L321" i="25"/>
  <c r="L321" i="18" s="1"/>
  <c r="X321" i="18" s="1"/>
  <c r="L321" i="1" s="1"/>
  <c r="L319" i="25"/>
  <c r="L319" i="18" s="1"/>
  <c r="X319" i="18" s="1"/>
  <c r="L319" i="1" s="1"/>
  <c r="L317" i="25"/>
  <c r="L315" i="25"/>
  <c r="L315" i="18" s="1"/>
  <c r="X315" i="18" s="1"/>
  <c r="L315" i="1" s="1"/>
  <c r="L313" i="25"/>
  <c r="L311" i="25"/>
  <c r="L311" i="18" s="1"/>
  <c r="X311" i="18" s="1"/>
  <c r="L311" i="1" s="1"/>
  <c r="L309" i="25"/>
  <c r="L309" i="18" s="1"/>
  <c r="X309" i="18" s="1"/>
  <c r="L309" i="1" s="1"/>
  <c r="L307" i="25"/>
  <c r="L307" i="18" s="1"/>
  <c r="X307" i="18" s="1"/>
  <c r="L307" i="1" s="1"/>
  <c r="L303" i="25"/>
  <c r="L298" i="25"/>
  <c r="L298" i="18" s="1"/>
  <c r="X298" i="18" s="1"/>
  <c r="L298" i="1" s="1"/>
  <c r="L296" i="25"/>
  <c r="L296" i="18" s="1"/>
  <c r="X296" i="18" s="1"/>
  <c r="L296" i="1" s="1"/>
  <c r="L294" i="25"/>
  <c r="L294" i="18" s="1"/>
  <c r="X294" i="18" s="1"/>
  <c r="L294" i="1" s="1"/>
  <c r="L290" i="25"/>
  <c r="L290" i="18" s="1"/>
  <c r="X290" i="18" s="1"/>
  <c r="L290" i="1" s="1"/>
  <c r="L288" i="25"/>
  <c r="L288" i="18" s="1"/>
  <c r="X288" i="18" s="1"/>
  <c r="L288" i="1" s="1"/>
  <c r="L286" i="25"/>
  <c r="L286" i="18" s="1"/>
  <c r="X286" i="18" s="1"/>
  <c r="L286" i="1" s="1"/>
  <c r="L284" i="25"/>
  <c r="L284" i="18" s="1"/>
  <c r="X284" i="18" s="1"/>
  <c r="L284" i="1" s="1"/>
  <c r="L282" i="25"/>
  <c r="L282" i="18" s="1"/>
  <c r="X282" i="18" s="1"/>
  <c r="L282" i="1" s="1"/>
  <c r="L280" i="25"/>
  <c r="L280" i="18" s="1"/>
  <c r="X280" i="18" s="1"/>
  <c r="L280" i="1" s="1"/>
  <c r="L278" i="25"/>
  <c r="L278" i="18" s="1"/>
  <c r="X278" i="18" s="1"/>
  <c r="L278" i="1" s="1"/>
  <c r="L276" i="25"/>
  <c r="L274" i="25"/>
  <c r="L274" i="18" s="1"/>
  <c r="X274" i="18" s="1"/>
  <c r="L274" i="1" s="1"/>
  <c r="L270" i="25"/>
  <c r="L265" i="25"/>
  <c r="L265" i="18" s="1"/>
  <c r="X265" i="18" s="1"/>
  <c r="L265" i="1" s="1"/>
  <c r="L261" i="25"/>
  <c r="L261" i="18" s="1"/>
  <c r="X261" i="18" s="1"/>
  <c r="L261" i="1" s="1"/>
  <c r="L259" i="25"/>
  <c r="L259" i="18" s="1"/>
  <c r="X259" i="18" s="1"/>
  <c r="L259" i="1" s="1"/>
  <c r="L257" i="25"/>
  <c r="L257" i="18" s="1"/>
  <c r="X257" i="18" s="1"/>
  <c r="L257" i="1" s="1"/>
  <c r="L247" i="25"/>
  <c r="L247" i="18" s="1"/>
  <c r="X247" i="18" s="1"/>
  <c r="L247" i="1" s="1"/>
  <c r="L244" i="25"/>
  <c r="L244" i="18" s="1"/>
  <c r="X244" i="18" s="1"/>
  <c r="L244" i="1" s="1"/>
  <c r="L241" i="25"/>
  <c r="L241" i="18" s="1"/>
  <c r="X241" i="18" s="1"/>
  <c r="L241" i="1" s="1"/>
  <c r="L238" i="25"/>
  <c r="L231" i="25"/>
  <c r="L231" i="18" s="1"/>
  <c r="X231" i="18" s="1"/>
  <c r="L231" i="1" s="1"/>
  <c r="L228" i="25"/>
  <c r="L228" i="18" s="1"/>
  <c r="X228" i="18" s="1"/>
  <c r="L228" i="1" s="1"/>
  <c r="L225" i="25"/>
  <c r="L225" i="18" s="1"/>
  <c r="X225" i="18" s="1"/>
  <c r="L225" i="1" s="1"/>
  <c r="L222" i="25"/>
  <c r="L222" i="18" s="1"/>
  <c r="X222" i="18" s="1"/>
  <c r="L222" i="1" s="1"/>
  <c r="L218" i="25"/>
  <c r="L218" i="18" s="1"/>
  <c r="X218" i="18" s="1"/>
  <c r="L218" i="1" s="1"/>
  <c r="L215" i="25"/>
  <c r="L212" i="25"/>
  <c r="L212" i="18" s="1"/>
  <c r="X212" i="18" s="1"/>
  <c r="L212" i="1" s="1"/>
  <c r="L198" i="25"/>
  <c r="L198" i="18" s="1"/>
  <c r="X198" i="18" s="1"/>
  <c r="L198" i="1" s="1"/>
  <c r="L184" i="25"/>
  <c r="L184" i="18" s="1"/>
  <c r="X184" i="18" s="1"/>
  <c r="L184" i="1" s="1"/>
  <c r="L174" i="25"/>
  <c r="L174" i="18" s="1"/>
  <c r="X174" i="18" s="1"/>
  <c r="L174" i="1" s="1"/>
  <c r="L170" i="25"/>
  <c r="L170" i="18" s="1"/>
  <c r="X170" i="18" s="1"/>
  <c r="L170" i="1" s="1"/>
  <c r="L152" i="25"/>
  <c r="L152" i="18" s="1"/>
  <c r="X152" i="18" s="1"/>
  <c r="L152" i="1" s="1"/>
  <c r="L146" i="25"/>
  <c r="L146" i="18" s="1"/>
  <c r="X146" i="18" s="1"/>
  <c r="L146" i="1" s="1"/>
  <c r="L142" i="25"/>
  <c r="L142" i="18" s="1"/>
  <c r="X142" i="18" s="1"/>
  <c r="L142" i="1" s="1"/>
  <c r="L137" i="25"/>
  <c r="L137" i="18" s="1"/>
  <c r="X137" i="18" s="1"/>
  <c r="L137" i="1" s="1"/>
  <c r="L134" i="25"/>
  <c r="L134" i="18" s="1"/>
  <c r="X134" i="18" s="1"/>
  <c r="L134" i="1" s="1"/>
  <c r="L130" i="25"/>
  <c r="L130" i="18" s="1"/>
  <c r="X130" i="18" s="1"/>
  <c r="L130" i="1" s="1"/>
  <c r="L124" i="25"/>
  <c r="L120" i="25"/>
  <c r="L120" i="18" s="1"/>
  <c r="X120" i="18" s="1"/>
  <c r="L120" i="1" s="1"/>
  <c r="L118" i="25"/>
  <c r="L118" i="18" s="1"/>
  <c r="X118" i="18" s="1"/>
  <c r="L118" i="1" s="1"/>
  <c r="L116" i="25"/>
  <c r="L116" i="18" s="1"/>
  <c r="X116" i="18" s="1"/>
  <c r="L116" i="1" s="1"/>
  <c r="L112" i="25"/>
  <c r="L107" i="25"/>
  <c r="L107" i="18" s="1"/>
  <c r="X107" i="18" s="1"/>
  <c r="L107" i="1" s="1"/>
  <c r="L105" i="25"/>
  <c r="L105" i="18" s="1"/>
  <c r="X105" i="18" s="1"/>
  <c r="L105" i="1" s="1"/>
  <c r="L102" i="25"/>
  <c r="L102" i="18" s="1"/>
  <c r="X102" i="18" s="1"/>
  <c r="L102" i="1" s="1"/>
  <c r="L96" i="25"/>
  <c r="L96" i="18" s="1"/>
  <c r="X96" i="18" s="1"/>
  <c r="L96" i="1" s="1"/>
  <c r="L90" i="25"/>
  <c r="L90" i="18" s="1"/>
  <c r="X90" i="18" s="1"/>
  <c r="L90" i="1" s="1"/>
  <c r="L87" i="25"/>
  <c r="L87" i="18" s="1"/>
  <c r="X87" i="18" s="1"/>
  <c r="L87" i="1" s="1"/>
  <c r="L85" i="25"/>
  <c r="L85" i="18" s="1"/>
  <c r="X85" i="18" s="1"/>
  <c r="L85" i="1" s="1"/>
  <c r="L81" i="25"/>
  <c r="L81" i="18" s="1"/>
  <c r="X81" i="18" s="1"/>
  <c r="L81" i="1" s="1"/>
  <c r="L79" i="25"/>
  <c r="L79" i="18" s="1"/>
  <c r="X79" i="18" s="1"/>
  <c r="L79" i="1" s="1"/>
  <c r="L76" i="25"/>
  <c r="L76" i="18" s="1"/>
  <c r="X76" i="18" s="1"/>
  <c r="L76" i="1" s="1"/>
  <c r="L74" i="25"/>
  <c r="L74" i="18" s="1"/>
  <c r="X74" i="18" s="1"/>
  <c r="L74" i="1" s="1"/>
  <c r="L70" i="25"/>
  <c r="L70" i="18" s="1"/>
  <c r="X70" i="18" s="1"/>
  <c r="L70" i="1" s="1"/>
  <c r="L67" i="25"/>
  <c r="L67" i="18" s="1"/>
  <c r="X67" i="18" s="1"/>
  <c r="L67" i="1" s="1"/>
  <c r="L64" i="25"/>
  <c r="L64" i="18" s="1"/>
  <c r="X64" i="18" s="1"/>
  <c r="L64" i="1" s="1"/>
  <c r="L61" i="25"/>
  <c r="L61" i="18" s="1"/>
  <c r="X61" i="18" s="1"/>
  <c r="L61" i="1" s="1"/>
  <c r="L57" i="25"/>
  <c r="L57" i="18" s="1"/>
  <c r="X57" i="18" s="1"/>
  <c r="L57" i="1" s="1"/>
  <c r="L54" i="25"/>
  <c r="L54" i="18" s="1"/>
  <c r="X54" i="18" s="1"/>
  <c r="L54" i="1" s="1"/>
  <c r="L49" i="25"/>
  <c r="L49" i="18" s="1"/>
  <c r="X49" i="18" s="1"/>
  <c r="L49" i="1" s="1"/>
  <c r="L46" i="25"/>
  <c r="L46" i="18" s="1"/>
  <c r="X46" i="18" s="1"/>
  <c r="L46" i="1" s="1"/>
  <c r="L40" i="25"/>
  <c r="L40" i="18" s="1"/>
  <c r="X40" i="18" s="1"/>
  <c r="L40" i="1" s="1"/>
  <c r="L32" i="25"/>
  <c r="L32" i="18" s="1"/>
  <c r="X32" i="18" s="1"/>
  <c r="L32" i="1" s="1"/>
  <c r="L30" i="25"/>
  <c r="L30" i="18" s="1"/>
  <c r="X30" i="18" s="1"/>
  <c r="L30" i="1" s="1"/>
  <c r="L25" i="25"/>
  <c r="L25" i="18" s="1"/>
  <c r="X25" i="18" s="1"/>
  <c r="L25" i="1" s="1"/>
  <c r="L23" i="25"/>
  <c r="L23" i="18" s="1"/>
  <c r="X23" i="18" s="1"/>
  <c r="L23" i="1" s="1"/>
  <c r="L17" i="25"/>
  <c r="L17" i="18" s="1"/>
  <c r="X17" i="18" s="1"/>
  <c r="L17" i="1" s="1"/>
  <c r="L11" i="25"/>
  <c r="L6" i="25"/>
  <c r="K323" i="25"/>
  <c r="K323" i="18" s="1"/>
  <c r="W323" i="18" s="1"/>
  <c r="K323" i="1" s="1"/>
  <c r="K321" i="25"/>
  <c r="K321" i="18" s="1"/>
  <c r="W321" i="18" s="1"/>
  <c r="K321" i="1" s="1"/>
  <c r="K319" i="25"/>
  <c r="K319" i="18" s="1"/>
  <c r="W319" i="18" s="1"/>
  <c r="K319" i="1" s="1"/>
  <c r="K317" i="25"/>
  <c r="K317" i="18" s="1"/>
  <c r="W317" i="18" s="1"/>
  <c r="K317" i="1" s="1"/>
  <c r="K315" i="25"/>
  <c r="K315" i="18" s="1"/>
  <c r="W315" i="18" s="1"/>
  <c r="K315" i="1" s="1"/>
  <c r="K311" i="25"/>
  <c r="K311" i="18" s="1"/>
  <c r="W311" i="18" s="1"/>
  <c r="K311" i="1" s="1"/>
  <c r="K309" i="25"/>
  <c r="K309" i="18" s="1"/>
  <c r="W309" i="18" s="1"/>
  <c r="K309" i="1" s="1"/>
  <c r="K307" i="25"/>
  <c r="K303" i="25"/>
  <c r="K303" i="18" s="1"/>
  <c r="W303" i="18" s="1"/>
  <c r="K303" i="1" s="1"/>
  <c r="K298" i="25"/>
  <c r="K298" i="18" s="1"/>
  <c r="W298" i="18" s="1"/>
  <c r="K298" i="1" s="1"/>
  <c r="K296" i="25"/>
  <c r="K296" i="18" s="1"/>
  <c r="W296" i="18" s="1"/>
  <c r="K296" i="1" s="1"/>
  <c r="K294" i="25"/>
  <c r="K294" i="18" s="1"/>
  <c r="W294" i="18" s="1"/>
  <c r="K294" i="1" s="1"/>
  <c r="K290" i="25"/>
  <c r="K290" i="18" s="1"/>
  <c r="W290" i="18" s="1"/>
  <c r="K290" i="1" s="1"/>
  <c r="K288" i="25"/>
  <c r="K288" i="18" s="1"/>
  <c r="W288" i="18" s="1"/>
  <c r="K288" i="1" s="1"/>
  <c r="K286" i="25"/>
  <c r="K286" i="18" s="1"/>
  <c r="W286" i="18" s="1"/>
  <c r="K286" i="1" s="1"/>
  <c r="K284" i="25"/>
  <c r="K282" i="25"/>
  <c r="K280" i="25"/>
  <c r="K280" i="18" s="1"/>
  <c r="W280" i="18" s="1"/>
  <c r="K280" i="1" s="1"/>
  <c r="K278" i="25"/>
  <c r="K278" i="18" s="1"/>
  <c r="W278" i="18" s="1"/>
  <c r="K278" i="1" s="1"/>
  <c r="K274" i="25"/>
  <c r="K274" i="18" s="1"/>
  <c r="W274" i="18" s="1"/>
  <c r="K274" i="1" s="1"/>
  <c r="K270" i="25"/>
  <c r="K270" i="18" s="1"/>
  <c r="W270" i="18" s="1"/>
  <c r="K270" i="1" s="1"/>
  <c r="K265" i="25"/>
  <c r="K265" i="18" s="1"/>
  <c r="W265" i="18" s="1"/>
  <c r="K265" i="1" s="1"/>
  <c r="K261" i="18"/>
  <c r="W261" i="18" s="1"/>
  <c r="K261" i="1" s="1"/>
  <c r="K259" i="25"/>
  <c r="K259" i="18" s="1"/>
  <c r="W259" i="18" s="1"/>
  <c r="K259" i="1" s="1"/>
  <c r="K257" i="25"/>
  <c r="K257" i="18" s="1"/>
  <c r="W257" i="18" s="1"/>
  <c r="K257" i="1" s="1"/>
  <c r="K247" i="25"/>
  <c r="K247" i="18" s="1"/>
  <c r="W247" i="18" s="1"/>
  <c r="K247" i="1" s="1"/>
  <c r="K244" i="25"/>
  <c r="K241" i="25"/>
  <c r="K228" i="25"/>
  <c r="K228" i="18" s="1"/>
  <c r="W228" i="18" s="1"/>
  <c r="K228" i="1" s="1"/>
  <c r="K231" i="25"/>
  <c r="K231" i="18" s="1"/>
  <c r="W231" i="18" s="1"/>
  <c r="K231" i="1" s="1"/>
  <c r="K225" i="25"/>
  <c r="K222" i="25"/>
  <c r="K222" i="18" s="1"/>
  <c r="W222" i="18" s="1"/>
  <c r="K222" i="1" s="1"/>
  <c r="K218" i="25"/>
  <c r="K218" i="18" s="1"/>
  <c r="W218" i="18" s="1"/>
  <c r="K218" i="1" s="1"/>
  <c r="K215" i="25"/>
  <c r="K212" i="25"/>
  <c r="K198" i="25"/>
  <c r="K184" i="25"/>
  <c r="K184" i="18" s="1"/>
  <c r="W184" i="18" s="1"/>
  <c r="K184" i="1" s="1"/>
  <c r="K174" i="25"/>
  <c r="K170" i="25"/>
  <c r="K170" i="18" s="1"/>
  <c r="W170" i="18" s="1"/>
  <c r="K170" i="1" s="1"/>
  <c r="K152" i="25"/>
  <c r="K152" i="18" s="1"/>
  <c r="W152" i="18" s="1"/>
  <c r="K152" i="1" s="1"/>
  <c r="K146" i="25"/>
  <c r="K142" i="25"/>
  <c r="K142" i="18" s="1"/>
  <c r="W142" i="18" s="1"/>
  <c r="K142" i="1" s="1"/>
  <c r="K137" i="25"/>
  <c r="K134" i="25"/>
  <c r="K134" i="18" s="1"/>
  <c r="W134" i="18" s="1"/>
  <c r="K134" i="1" s="1"/>
  <c r="K130" i="25"/>
  <c r="K130" i="18" s="1"/>
  <c r="W130" i="18" s="1"/>
  <c r="K130" i="1" s="1"/>
  <c r="K124" i="25"/>
  <c r="K124" i="18" s="1"/>
  <c r="W124" i="18" s="1"/>
  <c r="K124" i="1" s="1"/>
  <c r="K120" i="25"/>
  <c r="K120" i="18" s="1"/>
  <c r="W120" i="18" s="1"/>
  <c r="K120" i="1" s="1"/>
  <c r="K118" i="25"/>
  <c r="K118" i="18" s="1"/>
  <c r="W118" i="18" s="1"/>
  <c r="K118" i="1" s="1"/>
  <c r="K116" i="25"/>
  <c r="K112" i="25"/>
  <c r="K107" i="25"/>
  <c r="K107" i="18" s="1"/>
  <c r="W107" i="18" s="1"/>
  <c r="K107" i="1" s="1"/>
  <c r="K105" i="25"/>
  <c r="K102" i="25"/>
  <c r="K102" i="18" s="1"/>
  <c r="W102" i="18" s="1"/>
  <c r="K102" i="1" s="1"/>
  <c r="K96" i="25"/>
  <c r="K96" i="18" s="1"/>
  <c r="W96" i="18" s="1"/>
  <c r="K96" i="1" s="1"/>
  <c r="K90" i="25"/>
  <c r="K90" i="18" s="1"/>
  <c r="W90" i="18" s="1"/>
  <c r="K90" i="1" s="1"/>
  <c r="K87" i="25"/>
  <c r="K87" i="18" s="1"/>
  <c r="W87" i="18" s="1"/>
  <c r="K87" i="1" s="1"/>
  <c r="K85" i="25"/>
  <c r="K85" i="18" s="1"/>
  <c r="W85" i="18" s="1"/>
  <c r="K85" i="1" s="1"/>
  <c r="K83" i="25"/>
  <c r="K81" i="25"/>
  <c r="K79" i="25"/>
  <c r="K79" i="18" s="1"/>
  <c r="W79" i="18" s="1"/>
  <c r="K79" i="1" s="1"/>
  <c r="K76" i="25"/>
  <c r="K76" i="18" s="1"/>
  <c r="W76" i="18" s="1"/>
  <c r="K76" i="1" s="1"/>
  <c r="K74" i="25"/>
  <c r="K74" i="18" s="1"/>
  <c r="W74" i="18" s="1"/>
  <c r="K74" i="1" s="1"/>
  <c r="K70" i="25"/>
  <c r="K70" i="18" s="1"/>
  <c r="W70" i="18" s="1"/>
  <c r="K70" i="1" s="1"/>
  <c r="K67" i="25"/>
  <c r="K67" i="18" s="1"/>
  <c r="W67" i="18" s="1"/>
  <c r="K67" i="1" s="1"/>
  <c r="K64" i="25"/>
  <c r="K64" i="18" s="1"/>
  <c r="W64" i="18" s="1"/>
  <c r="K64" i="1" s="1"/>
  <c r="K61" i="25"/>
  <c r="K61" i="18" s="1"/>
  <c r="W61" i="18" s="1"/>
  <c r="K61" i="1" s="1"/>
  <c r="K57" i="25"/>
  <c r="K57" i="18" s="1"/>
  <c r="W57" i="18" s="1"/>
  <c r="K57" i="1" s="1"/>
  <c r="K54" i="25"/>
  <c r="K54" i="18" s="1"/>
  <c r="W54" i="18" s="1"/>
  <c r="K54" i="1" s="1"/>
  <c r="K49" i="25"/>
  <c r="K49" i="18" s="1"/>
  <c r="W49" i="18" s="1"/>
  <c r="K49" i="1" s="1"/>
  <c r="K46" i="25"/>
  <c r="K46" i="18" s="1"/>
  <c r="W46" i="18" s="1"/>
  <c r="K46" i="1" s="1"/>
  <c r="K40" i="25"/>
  <c r="K40" i="18" s="1"/>
  <c r="W40" i="18" s="1"/>
  <c r="K40" i="1" s="1"/>
  <c r="K32" i="25"/>
  <c r="K32" i="18" s="1"/>
  <c r="W32" i="18" s="1"/>
  <c r="K32" i="1" s="1"/>
  <c r="K30" i="25"/>
  <c r="K30" i="18" s="1"/>
  <c r="W30" i="18" s="1"/>
  <c r="K30" i="1" s="1"/>
  <c r="K25" i="25"/>
  <c r="K25" i="18" s="1"/>
  <c r="W25" i="18" s="1"/>
  <c r="K25" i="1" s="1"/>
  <c r="K23" i="25"/>
  <c r="K23" i="18" s="1"/>
  <c r="W23" i="18" s="1"/>
  <c r="K23" i="1" s="1"/>
  <c r="K17" i="25"/>
  <c r="K17" i="18" s="1"/>
  <c r="W17" i="18" s="1"/>
  <c r="K17" i="1" s="1"/>
  <c r="K11" i="25"/>
  <c r="K6" i="25"/>
  <c r="K6" i="18" s="1"/>
  <c r="W6" i="18" s="1"/>
  <c r="K6" i="1" s="1"/>
  <c r="S267" i="24" l="1"/>
  <c r="R246" i="24"/>
  <c r="L263" i="30"/>
  <c r="O263" i="24" s="1"/>
  <c r="M230" i="30"/>
  <c r="P230" i="24" s="1"/>
  <c r="L243" i="30"/>
  <c r="M243" i="30" s="1"/>
  <c r="P243" i="24" s="1"/>
  <c r="S214" i="24"/>
  <c r="K327" i="30"/>
  <c r="M293" i="30"/>
  <c r="P293" i="24" s="1"/>
  <c r="S293" i="24" s="1"/>
  <c r="S200" i="24"/>
  <c r="S78" i="24"/>
  <c r="L293" i="24"/>
  <c r="R293" i="24" s="1"/>
  <c r="R230" i="24"/>
  <c r="Q60" i="24"/>
  <c r="L327" i="28"/>
  <c r="U327" i="18" s="1"/>
  <c r="M326" i="28"/>
  <c r="V326" i="18" s="1"/>
  <c r="U246" i="18"/>
  <c r="K327" i="28"/>
  <c r="T327" i="18" s="1"/>
  <c r="M326" i="27"/>
  <c r="S326" i="18" s="1"/>
  <c r="M293" i="27"/>
  <c r="S293" i="18" s="1"/>
  <c r="K327" i="27"/>
  <c r="Q327" i="18" s="1"/>
  <c r="K327" i="26"/>
  <c r="N327" i="18" s="1"/>
  <c r="L263" i="26"/>
  <c r="O263" i="18" s="1"/>
  <c r="S128" i="24"/>
  <c r="S111" i="24"/>
  <c r="L327" i="30"/>
  <c r="O327" i="24" s="1"/>
  <c r="R327" i="24" s="1"/>
  <c r="S145" i="24"/>
  <c r="S234" i="24"/>
  <c r="M326" i="30"/>
  <c r="P326" i="24" s="1"/>
  <c r="S326" i="24" s="1"/>
  <c r="M293" i="28"/>
  <c r="V293" i="18" s="1"/>
  <c r="L263" i="27"/>
  <c r="R263" i="18" s="1"/>
  <c r="M293" i="26"/>
  <c r="P293" i="18" s="1"/>
  <c r="Q230" i="24"/>
  <c r="S167" i="24"/>
  <c r="M220" i="30"/>
  <c r="P220" i="24" s="1"/>
  <c r="R220" i="24"/>
  <c r="S122" i="24"/>
  <c r="S101" i="24"/>
  <c r="S73" i="24"/>
  <c r="M52" i="30"/>
  <c r="P52" i="24" s="1"/>
  <c r="N52" i="24"/>
  <c r="R52" i="24"/>
  <c r="S53" i="24"/>
  <c r="L127" i="30"/>
  <c r="O127" i="24" s="1"/>
  <c r="S29" i="24"/>
  <c r="S15" i="24"/>
  <c r="L264" i="29"/>
  <c r="L264" i="24" s="1"/>
  <c r="L263" i="24"/>
  <c r="R263" i="24" s="1"/>
  <c r="M263" i="29"/>
  <c r="M263" i="24" s="1"/>
  <c r="L127" i="29"/>
  <c r="L127" i="24" s="1"/>
  <c r="M52" i="29"/>
  <c r="M52" i="24" s="1"/>
  <c r="K52" i="24"/>
  <c r="L264" i="28"/>
  <c r="U264" i="18" s="1"/>
  <c r="U243" i="18"/>
  <c r="M243" i="28"/>
  <c r="V243" i="18" s="1"/>
  <c r="M52" i="28"/>
  <c r="V52" i="18" s="1"/>
  <c r="T52" i="18"/>
  <c r="L127" i="28"/>
  <c r="L221" i="28" s="1"/>
  <c r="U52" i="18"/>
  <c r="L127" i="27"/>
  <c r="L221" i="27" s="1"/>
  <c r="R221" i="18" s="1"/>
  <c r="M52" i="27"/>
  <c r="S52" i="18" s="1"/>
  <c r="Q52" i="18"/>
  <c r="M326" i="26"/>
  <c r="P326" i="18" s="1"/>
  <c r="L327" i="26"/>
  <c r="O327" i="18" s="1"/>
  <c r="M246" i="26"/>
  <c r="P246" i="18" s="1"/>
  <c r="K263" i="26"/>
  <c r="N263" i="18" s="1"/>
  <c r="L127" i="26"/>
  <c r="O127" i="18" s="1"/>
  <c r="M52" i="26"/>
  <c r="P52" i="18" s="1"/>
  <c r="M317" i="25"/>
  <c r="M317" i="18" s="1"/>
  <c r="Y317" i="18" s="1"/>
  <c r="M317" i="1" s="1"/>
  <c r="L317" i="18"/>
  <c r="X317" i="18" s="1"/>
  <c r="L317" i="1" s="1"/>
  <c r="M313" i="25"/>
  <c r="M313" i="18" s="1"/>
  <c r="Y313" i="18" s="1"/>
  <c r="M313" i="1" s="1"/>
  <c r="L313" i="18"/>
  <c r="X313" i="18" s="1"/>
  <c r="L313" i="1" s="1"/>
  <c r="M307" i="25"/>
  <c r="M307" i="18" s="1"/>
  <c r="Y307" i="18" s="1"/>
  <c r="M307" i="1" s="1"/>
  <c r="K307" i="18"/>
  <c r="W307" i="18" s="1"/>
  <c r="K307" i="1" s="1"/>
  <c r="L300" i="25"/>
  <c r="L300" i="18" s="1"/>
  <c r="X300" i="18" s="1"/>
  <c r="L300" i="1" s="1"/>
  <c r="L303" i="18"/>
  <c r="X303" i="18" s="1"/>
  <c r="L303" i="1" s="1"/>
  <c r="M284" i="25"/>
  <c r="M284" i="18" s="1"/>
  <c r="Y284" i="18" s="1"/>
  <c r="M284" i="1" s="1"/>
  <c r="K284" i="18"/>
  <c r="W284" i="18" s="1"/>
  <c r="K284" i="1" s="1"/>
  <c r="M282" i="25"/>
  <c r="M282" i="18" s="1"/>
  <c r="Y282" i="18" s="1"/>
  <c r="M282" i="1" s="1"/>
  <c r="K282" i="18"/>
  <c r="W282" i="18" s="1"/>
  <c r="K282" i="1" s="1"/>
  <c r="M276" i="25"/>
  <c r="M276" i="18" s="1"/>
  <c r="Y276" i="18" s="1"/>
  <c r="M276" i="1" s="1"/>
  <c r="L276" i="18"/>
  <c r="X276" i="18" s="1"/>
  <c r="L276" i="1" s="1"/>
  <c r="L267" i="25"/>
  <c r="L267" i="18" s="1"/>
  <c r="X267" i="18" s="1"/>
  <c r="L267" i="1" s="1"/>
  <c r="L270" i="18"/>
  <c r="X270" i="18" s="1"/>
  <c r="L270" i="1" s="1"/>
  <c r="K250" i="25"/>
  <c r="K250" i="18" s="1"/>
  <c r="W250" i="18" s="1"/>
  <c r="K250" i="1" s="1"/>
  <c r="K254" i="18"/>
  <c r="W254" i="18" s="1"/>
  <c r="K254" i="1" s="1"/>
  <c r="L250" i="25"/>
  <c r="L250" i="18" s="1"/>
  <c r="X250" i="18" s="1"/>
  <c r="L250" i="1" s="1"/>
  <c r="L254" i="18"/>
  <c r="X254" i="18" s="1"/>
  <c r="L254" i="1" s="1"/>
  <c r="M244" i="25"/>
  <c r="M244" i="18" s="1"/>
  <c r="Y244" i="18" s="1"/>
  <c r="M244" i="1" s="1"/>
  <c r="K244" i="18"/>
  <c r="W244" i="18" s="1"/>
  <c r="K244" i="1" s="1"/>
  <c r="L234" i="25"/>
  <c r="L234" i="18" s="1"/>
  <c r="X234" i="18" s="1"/>
  <c r="L234" i="1" s="1"/>
  <c r="L238" i="18"/>
  <c r="X238" i="18" s="1"/>
  <c r="L238" i="1" s="1"/>
  <c r="K234" i="25"/>
  <c r="K234" i="18" s="1"/>
  <c r="W234" i="18" s="1"/>
  <c r="K234" i="1" s="1"/>
  <c r="K238" i="18"/>
  <c r="W238" i="18" s="1"/>
  <c r="K238" i="1" s="1"/>
  <c r="M228" i="25"/>
  <c r="M228" i="18" s="1"/>
  <c r="Y228" i="18" s="1"/>
  <c r="M228" i="1" s="1"/>
  <c r="M225" i="25"/>
  <c r="M225" i="18" s="1"/>
  <c r="Y225" i="18" s="1"/>
  <c r="M225" i="1" s="1"/>
  <c r="K225" i="18"/>
  <c r="W225" i="18" s="1"/>
  <c r="K225" i="1" s="1"/>
  <c r="L214" i="25"/>
  <c r="L214" i="18" s="1"/>
  <c r="X214" i="18" s="1"/>
  <c r="L214" i="1" s="1"/>
  <c r="L215" i="18"/>
  <c r="X215" i="18" s="1"/>
  <c r="L215" i="1" s="1"/>
  <c r="L200" i="25"/>
  <c r="L200" i="18" s="1"/>
  <c r="X200" i="18" s="1"/>
  <c r="L200" i="1" s="1"/>
  <c r="L201" i="18"/>
  <c r="X201" i="18" s="1"/>
  <c r="L201" i="1" s="1"/>
  <c r="K214" i="25"/>
  <c r="K214" i="18" s="1"/>
  <c r="W214" i="18" s="1"/>
  <c r="K214" i="1" s="1"/>
  <c r="K215" i="18"/>
  <c r="W215" i="18" s="1"/>
  <c r="K215" i="1" s="1"/>
  <c r="M212" i="25"/>
  <c r="M212" i="18" s="1"/>
  <c r="Y212" i="18" s="1"/>
  <c r="M212" i="1" s="1"/>
  <c r="K212" i="18"/>
  <c r="W212" i="18" s="1"/>
  <c r="K212" i="1" s="1"/>
  <c r="K200" i="25"/>
  <c r="K200" i="18" s="1"/>
  <c r="W200" i="18" s="1"/>
  <c r="K200" i="1" s="1"/>
  <c r="K201" i="18"/>
  <c r="W201" i="18" s="1"/>
  <c r="K201" i="1" s="1"/>
  <c r="M198" i="25"/>
  <c r="M198" i="18" s="1"/>
  <c r="Y198" i="18" s="1"/>
  <c r="M198" i="1" s="1"/>
  <c r="K198" i="18"/>
  <c r="W198" i="18" s="1"/>
  <c r="K198" i="1" s="1"/>
  <c r="M174" i="25"/>
  <c r="M174" i="18" s="1"/>
  <c r="Y174" i="18" s="1"/>
  <c r="M174" i="1" s="1"/>
  <c r="K174" i="18"/>
  <c r="W174" i="18" s="1"/>
  <c r="K174" i="1" s="1"/>
  <c r="M146" i="25"/>
  <c r="M146" i="18" s="1"/>
  <c r="Y146" i="18" s="1"/>
  <c r="M146" i="1" s="1"/>
  <c r="K146" i="18"/>
  <c r="W146" i="18" s="1"/>
  <c r="K146" i="1" s="1"/>
  <c r="M137" i="25"/>
  <c r="M137" i="18" s="1"/>
  <c r="Y137" i="18" s="1"/>
  <c r="M137" i="1" s="1"/>
  <c r="K137" i="18"/>
  <c r="W137" i="18" s="1"/>
  <c r="K137" i="1" s="1"/>
  <c r="L122" i="25"/>
  <c r="L122" i="18" s="1"/>
  <c r="X122" i="18" s="1"/>
  <c r="L122" i="1" s="1"/>
  <c r="L124" i="18"/>
  <c r="X124" i="18" s="1"/>
  <c r="L124" i="1" s="1"/>
  <c r="L111" i="25"/>
  <c r="L111" i="18" s="1"/>
  <c r="X111" i="18" s="1"/>
  <c r="L111" i="1" s="1"/>
  <c r="L112" i="18"/>
  <c r="X112" i="18" s="1"/>
  <c r="L112" i="1" s="1"/>
  <c r="M116" i="25"/>
  <c r="M116" i="18" s="1"/>
  <c r="Y116" i="18" s="1"/>
  <c r="M116" i="1" s="1"/>
  <c r="K116" i="18"/>
  <c r="W116" i="18" s="1"/>
  <c r="K116" i="1" s="1"/>
  <c r="K111" i="25"/>
  <c r="K111" i="18" s="1"/>
  <c r="W111" i="18" s="1"/>
  <c r="K111" i="1" s="1"/>
  <c r="K112" i="18"/>
  <c r="W112" i="18" s="1"/>
  <c r="K112" i="1" s="1"/>
  <c r="M105" i="25"/>
  <c r="M105" i="18" s="1"/>
  <c r="Y105" i="18" s="1"/>
  <c r="M105" i="1" s="1"/>
  <c r="K105" i="18"/>
  <c r="W105" i="18" s="1"/>
  <c r="K105" i="1" s="1"/>
  <c r="M83" i="25"/>
  <c r="M83" i="18" s="1"/>
  <c r="Y83" i="18" s="1"/>
  <c r="M83" i="1" s="1"/>
  <c r="K83" i="18"/>
  <c r="W83" i="18" s="1"/>
  <c r="K83" i="1" s="1"/>
  <c r="M81" i="25"/>
  <c r="M81" i="18" s="1"/>
  <c r="Y81" i="18" s="1"/>
  <c r="M81" i="1" s="1"/>
  <c r="K81" i="18"/>
  <c r="W81" i="18" s="1"/>
  <c r="K81" i="1" s="1"/>
  <c r="M70" i="25"/>
  <c r="M70" i="18" s="1"/>
  <c r="Y70" i="18" s="1"/>
  <c r="M70" i="1" s="1"/>
  <c r="S10" i="24"/>
  <c r="S5" i="24"/>
  <c r="M327" i="29"/>
  <c r="M327" i="24" s="1"/>
  <c r="K327" i="24"/>
  <c r="M220" i="29"/>
  <c r="M220" i="24" s="1"/>
  <c r="K220" i="24"/>
  <c r="Q220" i="24" s="1"/>
  <c r="M241" i="25"/>
  <c r="M241" i="18" s="1"/>
  <c r="Y241" i="18" s="1"/>
  <c r="M241" i="1" s="1"/>
  <c r="K241" i="18"/>
  <c r="W241" i="18" s="1"/>
  <c r="K241" i="1" s="1"/>
  <c r="M220" i="28"/>
  <c r="V220" i="18" s="1"/>
  <c r="T220" i="18"/>
  <c r="M220" i="27"/>
  <c r="S220" i="18" s="1"/>
  <c r="Q220" i="18"/>
  <c r="L10" i="25"/>
  <c r="L10" i="18" s="1"/>
  <c r="X10" i="18" s="1"/>
  <c r="L10" i="1" s="1"/>
  <c r="L11" i="18"/>
  <c r="X11" i="18" s="1"/>
  <c r="L11" i="1" s="1"/>
  <c r="K10" i="25"/>
  <c r="K10" i="18" s="1"/>
  <c r="W10" i="18" s="1"/>
  <c r="K10" i="1" s="1"/>
  <c r="K11" i="18"/>
  <c r="W11" i="18" s="1"/>
  <c r="K11" i="1" s="1"/>
  <c r="L5" i="25"/>
  <c r="L5" i="18" s="1"/>
  <c r="X5" i="18" s="1"/>
  <c r="L5" i="1" s="1"/>
  <c r="L6" i="18"/>
  <c r="X6" i="18" s="1"/>
  <c r="L6" i="1" s="1"/>
  <c r="K263" i="30"/>
  <c r="M246" i="30"/>
  <c r="P246" i="24" s="1"/>
  <c r="S246" i="24" s="1"/>
  <c r="K127" i="30"/>
  <c r="N127" i="24" s="1"/>
  <c r="K127" i="29"/>
  <c r="K127" i="24" s="1"/>
  <c r="M230" i="29"/>
  <c r="M230" i="24" s="1"/>
  <c r="S230" i="24" s="1"/>
  <c r="K243" i="29"/>
  <c r="K243" i="24" s="1"/>
  <c r="Q243" i="24" s="1"/>
  <c r="K263" i="28"/>
  <c r="T263" i="18" s="1"/>
  <c r="M246" i="28"/>
  <c r="V246" i="18" s="1"/>
  <c r="K127" i="28"/>
  <c r="T127" i="18" s="1"/>
  <c r="K221" i="27"/>
  <c r="Q221" i="18" s="1"/>
  <c r="M243" i="27"/>
  <c r="S243" i="18" s="1"/>
  <c r="K263" i="27"/>
  <c r="Q263" i="18" s="1"/>
  <c r="M246" i="27"/>
  <c r="S246" i="18" s="1"/>
  <c r="K221" i="26"/>
  <c r="N221" i="18" s="1"/>
  <c r="M220" i="26"/>
  <c r="P220" i="18" s="1"/>
  <c r="L264" i="26"/>
  <c r="O264" i="18" s="1"/>
  <c r="M243" i="26"/>
  <c r="P243" i="18" s="1"/>
  <c r="M298" i="25"/>
  <c r="M298" i="18" s="1"/>
  <c r="Y298" i="18" s="1"/>
  <c r="M298" i="1" s="1"/>
  <c r="M288" i="25"/>
  <c r="M288" i="18" s="1"/>
  <c r="Y288" i="18" s="1"/>
  <c r="M288" i="1" s="1"/>
  <c r="M286" i="25"/>
  <c r="M286" i="18" s="1"/>
  <c r="Y286" i="18" s="1"/>
  <c r="M286" i="1" s="1"/>
  <c r="M280" i="25"/>
  <c r="M280" i="18" s="1"/>
  <c r="Y280" i="18" s="1"/>
  <c r="M280" i="1" s="1"/>
  <c r="M278" i="25"/>
  <c r="M278" i="18" s="1"/>
  <c r="Y278" i="18" s="1"/>
  <c r="M278" i="1" s="1"/>
  <c r="M261" i="25"/>
  <c r="M261" i="18" s="1"/>
  <c r="Y261" i="18" s="1"/>
  <c r="M261" i="1" s="1"/>
  <c r="M257" i="25"/>
  <c r="M257" i="18" s="1"/>
  <c r="Y257" i="18" s="1"/>
  <c r="M257" i="1" s="1"/>
  <c r="M218" i="25"/>
  <c r="M218" i="18" s="1"/>
  <c r="Y218" i="18" s="1"/>
  <c r="M218" i="1" s="1"/>
  <c r="M120" i="25"/>
  <c r="M120" i="18" s="1"/>
  <c r="Y120" i="18" s="1"/>
  <c r="M120" i="1" s="1"/>
  <c r="M118" i="25"/>
  <c r="M118" i="18" s="1"/>
  <c r="Y118" i="18" s="1"/>
  <c r="M118" i="1" s="1"/>
  <c r="M102" i="25"/>
  <c r="M102" i="18" s="1"/>
  <c r="Y102" i="18" s="1"/>
  <c r="M102" i="1" s="1"/>
  <c r="M90" i="25"/>
  <c r="M90" i="18" s="1"/>
  <c r="Y90" i="18" s="1"/>
  <c r="M90" i="1" s="1"/>
  <c r="M74" i="25"/>
  <c r="M74" i="18" s="1"/>
  <c r="Y74" i="18" s="1"/>
  <c r="M74" i="1" s="1"/>
  <c r="M57" i="25"/>
  <c r="M57" i="18" s="1"/>
  <c r="Y57" i="18" s="1"/>
  <c r="M57" i="1" s="1"/>
  <c r="M30" i="25"/>
  <c r="M30" i="18" s="1"/>
  <c r="Y30" i="18" s="1"/>
  <c r="M30" i="1" s="1"/>
  <c r="M214" i="25"/>
  <c r="M214" i="18" s="1"/>
  <c r="Y214" i="18" s="1"/>
  <c r="M214" i="1" s="1"/>
  <c r="M46" i="25"/>
  <c r="M46" i="18" s="1"/>
  <c r="Y46" i="18" s="1"/>
  <c r="M46" i="1" s="1"/>
  <c r="L29" i="25"/>
  <c r="L29" i="18" s="1"/>
  <c r="X29" i="18" s="1"/>
  <c r="L29" i="1" s="1"/>
  <c r="M323" i="25"/>
  <c r="M323" i="18" s="1"/>
  <c r="Y323" i="18" s="1"/>
  <c r="M323" i="1" s="1"/>
  <c r="M321" i="25"/>
  <c r="M321" i="18" s="1"/>
  <c r="Y321" i="18" s="1"/>
  <c r="M321" i="1" s="1"/>
  <c r="M319" i="25"/>
  <c r="M319" i="18" s="1"/>
  <c r="Y319" i="18" s="1"/>
  <c r="M319" i="1" s="1"/>
  <c r="M315" i="25"/>
  <c r="M315" i="18" s="1"/>
  <c r="Y315" i="18" s="1"/>
  <c r="M315" i="1" s="1"/>
  <c r="M311" i="25"/>
  <c r="M311" i="18" s="1"/>
  <c r="Y311" i="18" s="1"/>
  <c r="M311" i="1" s="1"/>
  <c r="M309" i="25"/>
  <c r="M309" i="18" s="1"/>
  <c r="Y309" i="18" s="1"/>
  <c r="M309" i="1" s="1"/>
  <c r="M303" i="25"/>
  <c r="M303" i="18" s="1"/>
  <c r="Y303" i="18" s="1"/>
  <c r="M303" i="1" s="1"/>
  <c r="K300" i="25"/>
  <c r="M296" i="25"/>
  <c r="M296" i="18" s="1"/>
  <c r="Y296" i="18" s="1"/>
  <c r="M296" i="1" s="1"/>
  <c r="M294" i="25"/>
  <c r="M294" i="18" s="1"/>
  <c r="Y294" i="18" s="1"/>
  <c r="M294" i="1" s="1"/>
  <c r="M290" i="25"/>
  <c r="M290" i="18" s="1"/>
  <c r="Y290" i="18" s="1"/>
  <c r="M290" i="1" s="1"/>
  <c r="M274" i="25"/>
  <c r="M274" i="18" s="1"/>
  <c r="Y274" i="18" s="1"/>
  <c r="M274" i="1" s="1"/>
  <c r="M270" i="25"/>
  <c r="M270" i="18" s="1"/>
  <c r="Y270" i="18" s="1"/>
  <c r="M270" i="1" s="1"/>
  <c r="K267" i="25"/>
  <c r="M265" i="25"/>
  <c r="M265" i="18" s="1"/>
  <c r="Y265" i="18" s="1"/>
  <c r="M265" i="1" s="1"/>
  <c r="M259" i="25"/>
  <c r="M259" i="18" s="1"/>
  <c r="Y259" i="18" s="1"/>
  <c r="M259" i="1" s="1"/>
  <c r="M254" i="25"/>
  <c r="M254" i="18" s="1"/>
  <c r="Y254" i="18" s="1"/>
  <c r="M254" i="1" s="1"/>
  <c r="M247" i="25"/>
  <c r="M247" i="18" s="1"/>
  <c r="Y247" i="18" s="1"/>
  <c r="M247" i="1" s="1"/>
  <c r="M238" i="25"/>
  <c r="M238" i="18" s="1"/>
  <c r="Y238" i="18" s="1"/>
  <c r="M238" i="1" s="1"/>
  <c r="M231" i="25"/>
  <c r="M231" i="18" s="1"/>
  <c r="Y231" i="18" s="1"/>
  <c r="M231" i="1" s="1"/>
  <c r="M222" i="25"/>
  <c r="M222" i="18" s="1"/>
  <c r="Y222" i="18" s="1"/>
  <c r="M222" i="1" s="1"/>
  <c r="M215" i="25"/>
  <c r="M215" i="18" s="1"/>
  <c r="Y215" i="18" s="1"/>
  <c r="M215" i="1" s="1"/>
  <c r="M201" i="25"/>
  <c r="M201" i="18" s="1"/>
  <c r="Y201" i="18" s="1"/>
  <c r="M201" i="1" s="1"/>
  <c r="M184" i="25"/>
  <c r="M184" i="18" s="1"/>
  <c r="Y184" i="18" s="1"/>
  <c r="M184" i="1" s="1"/>
  <c r="L167" i="25"/>
  <c r="L167" i="18" s="1"/>
  <c r="X167" i="18" s="1"/>
  <c r="L167" i="1" s="1"/>
  <c r="M170" i="25"/>
  <c r="M170" i="18" s="1"/>
  <c r="Y170" i="18" s="1"/>
  <c r="M170" i="1" s="1"/>
  <c r="K167" i="25"/>
  <c r="K167" i="18" s="1"/>
  <c r="W167" i="18" s="1"/>
  <c r="K167" i="1" s="1"/>
  <c r="M152" i="25"/>
  <c r="M152" i="18" s="1"/>
  <c r="Y152" i="18" s="1"/>
  <c r="M152" i="1" s="1"/>
  <c r="L145" i="25"/>
  <c r="L145" i="18" s="1"/>
  <c r="X145" i="18" s="1"/>
  <c r="L145" i="1" s="1"/>
  <c r="M142" i="25"/>
  <c r="M142" i="18" s="1"/>
  <c r="Y142" i="18" s="1"/>
  <c r="M142" i="1" s="1"/>
  <c r="L128" i="25"/>
  <c r="L128" i="18" s="1"/>
  <c r="X128" i="18" s="1"/>
  <c r="L128" i="1" s="1"/>
  <c r="M134" i="25"/>
  <c r="M134" i="18" s="1"/>
  <c r="Y134" i="18" s="1"/>
  <c r="M134" i="1" s="1"/>
  <c r="M130" i="25"/>
  <c r="M130" i="18" s="1"/>
  <c r="Y130" i="18" s="1"/>
  <c r="M130" i="1" s="1"/>
  <c r="K128" i="25"/>
  <c r="K128" i="18" s="1"/>
  <c r="W128" i="18" s="1"/>
  <c r="K128" i="1" s="1"/>
  <c r="M124" i="25"/>
  <c r="M124" i="18" s="1"/>
  <c r="Y124" i="18" s="1"/>
  <c r="M124" i="1" s="1"/>
  <c r="K122" i="25"/>
  <c r="M112" i="25"/>
  <c r="M112" i="18" s="1"/>
  <c r="Y112" i="18" s="1"/>
  <c r="M112" i="1" s="1"/>
  <c r="M107" i="25"/>
  <c r="M107" i="18" s="1"/>
  <c r="Y107" i="18" s="1"/>
  <c r="M107" i="1" s="1"/>
  <c r="L101" i="25"/>
  <c r="L101" i="18" s="1"/>
  <c r="X101" i="18" s="1"/>
  <c r="L101" i="1" s="1"/>
  <c r="K101" i="25"/>
  <c r="M96" i="25"/>
  <c r="M96" i="18" s="1"/>
  <c r="Y96" i="18" s="1"/>
  <c r="M96" i="1" s="1"/>
  <c r="M87" i="25"/>
  <c r="M87" i="18" s="1"/>
  <c r="Y87" i="18" s="1"/>
  <c r="M87" i="1" s="1"/>
  <c r="M85" i="25"/>
  <c r="M85" i="18" s="1"/>
  <c r="Y85" i="18" s="1"/>
  <c r="M85" i="1" s="1"/>
  <c r="L78" i="25"/>
  <c r="L78" i="18" s="1"/>
  <c r="X78" i="18" s="1"/>
  <c r="L78" i="1" s="1"/>
  <c r="K78" i="25"/>
  <c r="K78" i="18" s="1"/>
  <c r="W78" i="18" s="1"/>
  <c r="K78" i="1" s="1"/>
  <c r="M79" i="25"/>
  <c r="M79" i="18" s="1"/>
  <c r="Y79" i="18" s="1"/>
  <c r="M79" i="1" s="1"/>
  <c r="M76" i="25"/>
  <c r="M76" i="18" s="1"/>
  <c r="Y76" i="18" s="1"/>
  <c r="M76" i="1" s="1"/>
  <c r="L73" i="25"/>
  <c r="L73" i="18" s="1"/>
  <c r="X73" i="18" s="1"/>
  <c r="L73" i="1" s="1"/>
  <c r="K73" i="25"/>
  <c r="K73" i="18" s="1"/>
  <c r="W73" i="18" s="1"/>
  <c r="K73" i="1" s="1"/>
  <c r="M67" i="25"/>
  <c r="M67" i="18" s="1"/>
  <c r="Y67" i="18" s="1"/>
  <c r="M67" i="1" s="1"/>
  <c r="M64" i="25"/>
  <c r="M64" i="18" s="1"/>
  <c r="Y64" i="18" s="1"/>
  <c r="M64" i="1" s="1"/>
  <c r="L60" i="25"/>
  <c r="L60" i="18" s="1"/>
  <c r="X60" i="18" s="1"/>
  <c r="L60" i="1" s="1"/>
  <c r="M61" i="25"/>
  <c r="M61" i="18" s="1"/>
  <c r="Y61" i="18" s="1"/>
  <c r="M61" i="1" s="1"/>
  <c r="K60" i="25"/>
  <c r="K60" i="18" s="1"/>
  <c r="W60" i="18" s="1"/>
  <c r="L53" i="25"/>
  <c r="L53" i="18" s="1"/>
  <c r="X53" i="18" s="1"/>
  <c r="L53" i="1" s="1"/>
  <c r="K53" i="25"/>
  <c r="K53" i="18" s="1"/>
  <c r="W53" i="18" s="1"/>
  <c r="K53" i="1" s="1"/>
  <c r="M54" i="25"/>
  <c r="M54" i="18" s="1"/>
  <c r="Y54" i="18" s="1"/>
  <c r="M54" i="1" s="1"/>
  <c r="M49" i="25"/>
  <c r="M49" i="18" s="1"/>
  <c r="Y49" i="18" s="1"/>
  <c r="M49" i="1" s="1"/>
  <c r="M40" i="25"/>
  <c r="M40" i="18" s="1"/>
  <c r="Y40" i="18" s="1"/>
  <c r="M40" i="1" s="1"/>
  <c r="M32" i="25"/>
  <c r="M32" i="18" s="1"/>
  <c r="Y32" i="18" s="1"/>
  <c r="M32" i="1" s="1"/>
  <c r="K29" i="25"/>
  <c r="K29" i="18" s="1"/>
  <c r="W29" i="18" s="1"/>
  <c r="K29" i="1" s="1"/>
  <c r="M25" i="25"/>
  <c r="M25" i="18" s="1"/>
  <c r="Y25" i="18" s="1"/>
  <c r="M25" i="1" s="1"/>
  <c r="M23" i="25"/>
  <c r="M23" i="18" s="1"/>
  <c r="Y23" i="18" s="1"/>
  <c r="M23" i="1" s="1"/>
  <c r="L15" i="25"/>
  <c r="L15" i="18" s="1"/>
  <c r="X15" i="18" s="1"/>
  <c r="L15" i="1" s="1"/>
  <c r="M17" i="25"/>
  <c r="M17" i="18" s="1"/>
  <c r="Y17" i="18" s="1"/>
  <c r="M17" i="1" s="1"/>
  <c r="K15" i="25"/>
  <c r="K15" i="18" s="1"/>
  <c r="W15" i="18" s="1"/>
  <c r="K15" i="1" s="1"/>
  <c r="M11" i="25"/>
  <c r="M11" i="18" s="1"/>
  <c r="Y11" i="18" s="1"/>
  <c r="M11" i="1" s="1"/>
  <c r="K145" i="25"/>
  <c r="K145" i="18" s="1"/>
  <c r="W145" i="18" s="1"/>
  <c r="K145" i="1" s="1"/>
  <c r="M6" i="25"/>
  <c r="M6" i="18" s="1"/>
  <c r="Y6" i="18" s="1"/>
  <c r="M6" i="1" s="1"/>
  <c r="K5" i="25"/>
  <c r="K5" i="18" s="1"/>
  <c r="W5" i="18" s="1"/>
  <c r="K5" i="1" s="1"/>
  <c r="M327" i="30" l="1"/>
  <c r="P327" i="24" s="1"/>
  <c r="S327" i="24" s="1"/>
  <c r="O243" i="24"/>
  <c r="R243" i="24" s="1"/>
  <c r="L264" i="30"/>
  <c r="O264" i="24" s="1"/>
  <c r="R264" i="24" s="1"/>
  <c r="N327" i="24"/>
  <c r="Q327" i="24" s="1"/>
  <c r="K60" i="1"/>
  <c r="M327" i="28"/>
  <c r="V327" i="18" s="1"/>
  <c r="M327" i="27"/>
  <c r="S327" i="18" s="1"/>
  <c r="L264" i="27"/>
  <c r="L329" i="27" s="1"/>
  <c r="R329" i="18" s="1"/>
  <c r="L246" i="25"/>
  <c r="K246" i="25"/>
  <c r="K246" i="18" s="1"/>
  <c r="W246" i="18" s="1"/>
  <c r="K246" i="1" s="1"/>
  <c r="M250" i="25"/>
  <c r="M250" i="18" s="1"/>
  <c r="Y250" i="18" s="1"/>
  <c r="M250" i="1" s="1"/>
  <c r="M200" i="25"/>
  <c r="M200" i="18" s="1"/>
  <c r="Y200" i="18" s="1"/>
  <c r="M200" i="1" s="1"/>
  <c r="L230" i="25"/>
  <c r="L243" i="25" s="1"/>
  <c r="L243" i="18" s="1"/>
  <c r="X243" i="18" s="1"/>
  <c r="S220" i="24"/>
  <c r="Q52" i="24"/>
  <c r="L221" i="30"/>
  <c r="S52" i="24"/>
  <c r="R127" i="24"/>
  <c r="L221" i="29"/>
  <c r="L329" i="29" s="1"/>
  <c r="U127" i="18"/>
  <c r="R127" i="18"/>
  <c r="M127" i="27"/>
  <c r="S127" i="18" s="1"/>
  <c r="M327" i="26"/>
  <c r="P327" i="18" s="1"/>
  <c r="K264" i="26"/>
  <c r="M264" i="26" s="1"/>
  <c r="P264" i="18" s="1"/>
  <c r="M263" i="26"/>
  <c r="P263" i="18" s="1"/>
  <c r="L221" i="26"/>
  <c r="O221" i="18" s="1"/>
  <c r="M127" i="26"/>
  <c r="P127" i="18" s="1"/>
  <c r="L326" i="25"/>
  <c r="L326" i="18" s="1"/>
  <c r="X326" i="18" s="1"/>
  <c r="L326" i="1" s="1"/>
  <c r="K326" i="25"/>
  <c r="K326" i="18" s="1"/>
  <c r="W326" i="18" s="1"/>
  <c r="K326" i="1" s="1"/>
  <c r="K300" i="18"/>
  <c r="W300" i="18" s="1"/>
  <c r="K300" i="1" s="1"/>
  <c r="L293" i="25"/>
  <c r="L293" i="18" s="1"/>
  <c r="X293" i="18" s="1"/>
  <c r="L293" i="1" s="1"/>
  <c r="M267" i="25"/>
  <c r="M267" i="18" s="1"/>
  <c r="Y267" i="18" s="1"/>
  <c r="M267" i="1" s="1"/>
  <c r="K267" i="18"/>
  <c r="W267" i="18" s="1"/>
  <c r="K267" i="1" s="1"/>
  <c r="K263" i="25"/>
  <c r="L263" i="25"/>
  <c r="L263" i="18" s="1"/>
  <c r="X263" i="18" s="1"/>
  <c r="L263" i="1" s="1"/>
  <c r="L246" i="18"/>
  <c r="X246" i="18" s="1"/>
  <c r="L246" i="1" s="1"/>
  <c r="M234" i="25"/>
  <c r="M234" i="18" s="1"/>
  <c r="Y234" i="18" s="1"/>
  <c r="M234" i="1" s="1"/>
  <c r="K230" i="25"/>
  <c r="K230" i="18" s="1"/>
  <c r="W230" i="18" s="1"/>
  <c r="K230" i="1" s="1"/>
  <c r="M122" i="25"/>
  <c r="M122" i="18" s="1"/>
  <c r="Y122" i="18" s="1"/>
  <c r="M122" i="1" s="1"/>
  <c r="K122" i="18"/>
  <c r="W122" i="18" s="1"/>
  <c r="K122" i="1" s="1"/>
  <c r="M111" i="25"/>
  <c r="M111" i="18" s="1"/>
  <c r="Y111" i="18" s="1"/>
  <c r="M111" i="1" s="1"/>
  <c r="M101" i="25"/>
  <c r="M101" i="18" s="1"/>
  <c r="Y101" i="18" s="1"/>
  <c r="M101" i="1" s="1"/>
  <c r="K101" i="18"/>
  <c r="W101" i="18" s="1"/>
  <c r="K101" i="1" s="1"/>
  <c r="M263" i="30"/>
  <c r="P263" i="24" s="1"/>
  <c r="S263" i="24" s="1"/>
  <c r="N263" i="24"/>
  <c r="Q263" i="24" s="1"/>
  <c r="K264" i="30"/>
  <c r="M264" i="30" s="1"/>
  <c r="P264" i="24" s="1"/>
  <c r="Q127" i="24"/>
  <c r="M10" i="25"/>
  <c r="M10" i="18" s="1"/>
  <c r="Y10" i="18" s="1"/>
  <c r="M10" i="1" s="1"/>
  <c r="L329" i="28"/>
  <c r="U221" i="18"/>
  <c r="K221" i="30"/>
  <c r="N221" i="24" s="1"/>
  <c r="M127" i="30"/>
  <c r="P127" i="24" s="1"/>
  <c r="M127" i="29"/>
  <c r="M127" i="24" s="1"/>
  <c r="K221" i="29"/>
  <c r="K221" i="24" s="1"/>
  <c r="M243" i="29"/>
  <c r="M243" i="24" s="1"/>
  <c r="S243" i="24" s="1"/>
  <c r="K264" i="29"/>
  <c r="K221" i="28"/>
  <c r="T221" i="18" s="1"/>
  <c r="M127" i="28"/>
  <c r="V127" i="18" s="1"/>
  <c r="M263" i="28"/>
  <c r="V263" i="18" s="1"/>
  <c r="K264" i="28"/>
  <c r="M263" i="27"/>
  <c r="S263" i="18" s="1"/>
  <c r="K264" i="27"/>
  <c r="M221" i="27"/>
  <c r="S221" i="18" s="1"/>
  <c r="K293" i="25"/>
  <c r="M15" i="25"/>
  <c r="M15" i="18" s="1"/>
  <c r="Y15" i="18" s="1"/>
  <c r="M15" i="1" s="1"/>
  <c r="M78" i="25"/>
  <c r="M78" i="18" s="1"/>
  <c r="Y78" i="18" s="1"/>
  <c r="M78" i="1" s="1"/>
  <c r="M60" i="25"/>
  <c r="M60" i="18" s="1"/>
  <c r="Y60" i="18" s="1"/>
  <c r="M60" i="1" s="1"/>
  <c r="M29" i="25"/>
  <c r="M29" i="18" s="1"/>
  <c r="Y29" i="18" s="1"/>
  <c r="M29" i="1" s="1"/>
  <c r="M300" i="25"/>
  <c r="M300" i="18" s="1"/>
  <c r="Y300" i="18" s="1"/>
  <c r="M300" i="1" s="1"/>
  <c r="K243" i="25"/>
  <c r="M167" i="25"/>
  <c r="M167" i="18" s="1"/>
  <c r="Y167" i="18" s="1"/>
  <c r="M167" i="1" s="1"/>
  <c r="L220" i="25"/>
  <c r="L220" i="18" s="1"/>
  <c r="X220" i="18" s="1"/>
  <c r="L220" i="1" s="1"/>
  <c r="M145" i="25"/>
  <c r="M145" i="18" s="1"/>
  <c r="Y145" i="18" s="1"/>
  <c r="M145" i="1" s="1"/>
  <c r="K220" i="25"/>
  <c r="K220" i="18" s="1"/>
  <c r="W220" i="18" s="1"/>
  <c r="K220" i="1" s="1"/>
  <c r="M128" i="25"/>
  <c r="M128" i="18" s="1"/>
  <c r="Y128" i="18" s="1"/>
  <c r="M128" i="1" s="1"/>
  <c r="M73" i="25"/>
  <c r="M73" i="18" s="1"/>
  <c r="Y73" i="18" s="1"/>
  <c r="M73" i="1" s="1"/>
  <c r="L52" i="25"/>
  <c r="K52" i="25"/>
  <c r="K52" i="18" s="1"/>
  <c r="W52" i="18" s="1"/>
  <c r="M53" i="25"/>
  <c r="M53" i="18" s="1"/>
  <c r="Y53" i="18" s="1"/>
  <c r="M53" i="1" s="1"/>
  <c r="M5" i="25"/>
  <c r="M5" i="18" s="1"/>
  <c r="Y5" i="18" s="1"/>
  <c r="M5" i="1" s="1"/>
  <c r="L243" i="1" l="1"/>
  <c r="L329" i="30"/>
  <c r="L332" i="30" s="1"/>
  <c r="O332" i="24" s="1"/>
  <c r="R264" i="18"/>
  <c r="M246" i="25"/>
  <c r="M246" i="18" s="1"/>
  <c r="Y246" i="18" s="1"/>
  <c r="M246" i="1" s="1"/>
  <c r="L230" i="18"/>
  <c r="X230" i="18" s="1"/>
  <c r="L230" i="1" s="1"/>
  <c r="M230" i="25"/>
  <c r="M230" i="18" s="1"/>
  <c r="Y230" i="18" s="1"/>
  <c r="M230" i="1" s="1"/>
  <c r="K52" i="1"/>
  <c r="O221" i="24"/>
  <c r="L221" i="24"/>
  <c r="K329" i="26"/>
  <c r="N329" i="18" s="1"/>
  <c r="N264" i="18"/>
  <c r="M221" i="26"/>
  <c r="P221" i="18" s="1"/>
  <c r="L329" i="26"/>
  <c r="L332" i="26" s="1"/>
  <c r="O332" i="18" s="1"/>
  <c r="M326" i="25"/>
  <c r="M326" i="18" s="1"/>
  <c r="Y326" i="18" s="1"/>
  <c r="M326" i="1" s="1"/>
  <c r="L327" i="25"/>
  <c r="L327" i="18" s="1"/>
  <c r="X327" i="18" s="1"/>
  <c r="L327" i="1" s="1"/>
  <c r="L264" i="25"/>
  <c r="L264" i="18" s="1"/>
  <c r="L127" i="25"/>
  <c r="L127" i="18" s="1"/>
  <c r="X127" i="18" s="1"/>
  <c r="L127" i="1" s="1"/>
  <c r="L52" i="18"/>
  <c r="X52" i="18" s="1"/>
  <c r="L52" i="1" s="1"/>
  <c r="N264" i="24"/>
  <c r="Q221" i="24"/>
  <c r="S127" i="24"/>
  <c r="M264" i="29"/>
  <c r="M264" i="24" s="1"/>
  <c r="S264" i="24" s="1"/>
  <c r="K264" i="24"/>
  <c r="L332" i="29"/>
  <c r="L332" i="24" s="1"/>
  <c r="L329" i="24"/>
  <c r="M264" i="28"/>
  <c r="V264" i="18" s="1"/>
  <c r="T264" i="18"/>
  <c r="R332" i="18"/>
  <c r="M264" i="27"/>
  <c r="S264" i="18" s="1"/>
  <c r="Q264" i="18"/>
  <c r="M293" i="25"/>
  <c r="M293" i="18" s="1"/>
  <c r="Y293" i="18" s="1"/>
  <c r="M293" i="1" s="1"/>
  <c r="K293" i="18"/>
  <c r="W293" i="18" s="1"/>
  <c r="K293" i="1" s="1"/>
  <c r="M263" i="25"/>
  <c r="M263" i="18" s="1"/>
  <c r="Y263" i="18" s="1"/>
  <c r="M263" i="1" s="1"/>
  <c r="K263" i="18"/>
  <c r="W263" i="18" s="1"/>
  <c r="K263" i="1" s="1"/>
  <c r="M243" i="25"/>
  <c r="M243" i="18" s="1"/>
  <c r="Y243" i="18" s="1"/>
  <c r="M243" i="1" s="1"/>
  <c r="K243" i="18"/>
  <c r="W243" i="18" s="1"/>
  <c r="K243" i="1" s="1"/>
  <c r="L332" i="28"/>
  <c r="U332" i="18" s="1"/>
  <c r="U329" i="18"/>
  <c r="K329" i="30"/>
  <c r="N329" i="24" s="1"/>
  <c r="M221" i="30"/>
  <c r="P221" i="24" s="1"/>
  <c r="K329" i="29"/>
  <c r="K329" i="24" s="1"/>
  <c r="M221" i="29"/>
  <c r="M221" i="24" s="1"/>
  <c r="M221" i="28"/>
  <c r="V221" i="18" s="1"/>
  <c r="K329" i="28"/>
  <c r="T329" i="18" s="1"/>
  <c r="K329" i="27"/>
  <c r="Q329" i="18" s="1"/>
  <c r="K327" i="25"/>
  <c r="K264" i="25"/>
  <c r="M220" i="25"/>
  <c r="M220" i="18" s="1"/>
  <c r="Y220" i="18" s="1"/>
  <c r="M220" i="1" s="1"/>
  <c r="M52" i="25"/>
  <c r="M52" i="18" s="1"/>
  <c r="Y52" i="18" s="1"/>
  <c r="M52" i="1" s="1"/>
  <c r="K127" i="25"/>
  <c r="R332" i="24" l="1"/>
  <c r="O329" i="24"/>
  <c r="R329" i="24" s="1"/>
  <c r="Q264" i="24"/>
  <c r="X264" i="18"/>
  <c r="L264" i="1" s="1"/>
  <c r="R221" i="24"/>
  <c r="K332" i="26"/>
  <c r="M332" i="26" s="1"/>
  <c r="P332" i="18" s="1"/>
  <c r="O329" i="18"/>
  <c r="M329" i="26"/>
  <c r="P329" i="18" s="1"/>
  <c r="L221" i="25"/>
  <c r="L221" i="18" s="1"/>
  <c r="X221" i="18" s="1"/>
  <c r="S221" i="24"/>
  <c r="Q329" i="24"/>
  <c r="M327" i="25"/>
  <c r="M327" i="18" s="1"/>
  <c r="Y327" i="18" s="1"/>
  <c r="M327" i="1" s="1"/>
  <c r="K327" i="18"/>
  <c r="W327" i="18" s="1"/>
  <c r="K327" i="1" s="1"/>
  <c r="M264" i="25"/>
  <c r="M264" i="18" s="1"/>
  <c r="Y264" i="18" s="1"/>
  <c r="M264" i="1" s="1"/>
  <c r="K264" i="18"/>
  <c r="W264" i="18" s="1"/>
  <c r="M127" i="25"/>
  <c r="M127" i="18" s="1"/>
  <c r="Y127" i="18" s="1"/>
  <c r="M127" i="1" s="1"/>
  <c r="K127" i="18"/>
  <c r="W127" i="18" s="1"/>
  <c r="K127" i="1" s="1"/>
  <c r="M329" i="30"/>
  <c r="P329" i="24" s="1"/>
  <c r="K332" i="30"/>
  <c r="K332" i="29"/>
  <c r="M329" i="29"/>
  <c r="M329" i="24" s="1"/>
  <c r="M329" i="28"/>
  <c r="V329" i="18" s="1"/>
  <c r="K332" i="28"/>
  <c r="M329" i="27"/>
  <c r="S329" i="18" s="1"/>
  <c r="K332" i="27"/>
  <c r="K221" i="25"/>
  <c r="K264" i="1" l="1"/>
  <c r="L221" i="1"/>
  <c r="N332" i="18"/>
  <c r="L329" i="25"/>
  <c r="L332" i="25" s="1"/>
  <c r="L332" i="18" s="1"/>
  <c r="X332" i="18" s="1"/>
  <c r="L332" i="1" s="1"/>
  <c r="M332" i="30"/>
  <c r="P332" i="24" s="1"/>
  <c r="N332" i="24"/>
  <c r="S329" i="24"/>
  <c r="M332" i="29"/>
  <c r="M332" i="24" s="1"/>
  <c r="K332" i="24"/>
  <c r="M332" i="28"/>
  <c r="V332" i="18" s="1"/>
  <c r="T332" i="18"/>
  <c r="M332" i="27"/>
  <c r="S332" i="18" s="1"/>
  <c r="Q332" i="18"/>
  <c r="M221" i="25"/>
  <c r="M221" i="18" s="1"/>
  <c r="Y221" i="18" s="1"/>
  <c r="M221" i="1" s="1"/>
  <c r="K221" i="18"/>
  <c r="W221" i="18" s="1"/>
  <c r="K221" i="1" s="1"/>
  <c r="K329" i="25"/>
  <c r="L329" i="18" l="1"/>
  <c r="X329" i="18" s="1"/>
  <c r="L329" i="1" s="1"/>
  <c r="Q332" i="24"/>
  <c r="S332" i="24"/>
  <c r="M329" i="25"/>
  <c r="M329" i="18" s="1"/>
  <c r="Y329" i="18" s="1"/>
  <c r="M329" i="1" s="1"/>
  <c r="K329" i="18"/>
  <c r="W329" i="18" s="1"/>
  <c r="K329" i="1" s="1"/>
  <c r="K332" i="25"/>
  <c r="M332" i="25" l="1"/>
  <c r="M332" i="18" s="1"/>
  <c r="Y332" i="18" s="1"/>
  <c r="M332" i="1" s="1"/>
  <c r="K332" i="18"/>
  <c r="W332" i="18" s="1"/>
  <c r="K332" i="1" s="1"/>
</calcChain>
</file>

<file path=xl/sharedStrings.xml><?xml version="1.0" encoding="utf-8"?>
<sst xmlns="http://schemas.openxmlformats.org/spreadsheetml/2006/main" count="5038" uniqueCount="841">
  <si>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</si>
  <si>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</si>
  <si>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</si>
  <si>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経常活動による収支</t>
    <rPh sb="0" eb="2">
      <t>ケイジョウ</t>
    </rPh>
    <rPh sb="2" eb="4">
      <t>カツドウ</t>
    </rPh>
    <rPh sb="7" eb="9">
      <t>シュウシ</t>
    </rPh>
    <phoneticPr fontId="1"/>
  </si>
  <si>
    <t>収入</t>
    <rPh sb="0" eb="2">
      <t>シュウニュウ</t>
    </rPh>
    <phoneticPr fontId="1"/>
  </si>
  <si>
    <t>会費収入</t>
    <rPh sb="0" eb="2">
      <t>カイヒ</t>
    </rPh>
    <rPh sb="2" eb="4">
      <t>シュウニュウ</t>
    </rPh>
    <phoneticPr fontId="1"/>
  </si>
  <si>
    <t>一般会費</t>
    <rPh sb="0" eb="2">
      <t>イッパン</t>
    </rPh>
    <rPh sb="2" eb="4">
      <t>カイヒ</t>
    </rPh>
    <phoneticPr fontId="1"/>
  </si>
  <si>
    <t>特別会費</t>
    <rPh sb="0" eb="2">
      <t>トクベツ</t>
    </rPh>
    <rPh sb="2" eb="4">
      <t>カイヒ</t>
    </rPh>
    <phoneticPr fontId="1"/>
  </si>
  <si>
    <t>賛助会費</t>
    <rPh sb="0" eb="2">
      <t>サンジョ</t>
    </rPh>
    <rPh sb="2" eb="4">
      <t>カイヒ</t>
    </rPh>
    <phoneticPr fontId="1"/>
  </si>
  <si>
    <t>寄附金収入</t>
    <rPh sb="0" eb="3">
      <t>キフキン</t>
    </rPh>
    <rPh sb="3" eb="5">
      <t>シュウニュウ</t>
    </rPh>
    <phoneticPr fontId="1"/>
  </si>
  <si>
    <t>ご遺志</t>
    <rPh sb="1" eb="3">
      <t>イシ</t>
    </rPh>
    <phoneticPr fontId="1"/>
  </si>
  <si>
    <t>福祉基金</t>
    <rPh sb="0" eb="2">
      <t>フクシ</t>
    </rPh>
    <rPh sb="2" eb="4">
      <t>キキン</t>
    </rPh>
    <phoneticPr fontId="1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</si>
  <si>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1"/>
  </si>
  <si>
    <t>都道府県補助金収入</t>
    <rPh sb="0" eb="4">
      <t>トドウフケン</t>
    </rPh>
    <rPh sb="4" eb="7">
      <t>ホジョキン</t>
    </rPh>
    <rPh sb="7" eb="9">
      <t>シュウニュウ</t>
    </rPh>
    <phoneticPr fontId="1"/>
  </si>
  <si>
    <t>市区町村補助金収入</t>
    <rPh sb="0" eb="2">
      <t>シク</t>
    </rPh>
    <rPh sb="2" eb="4">
      <t>チョウソン</t>
    </rPh>
    <rPh sb="4" eb="7">
      <t>ホジョキン</t>
    </rPh>
    <rPh sb="7" eb="9">
      <t>シュウニュウ</t>
    </rPh>
    <phoneticPr fontId="1"/>
  </si>
  <si>
    <t>その他の補助金収入</t>
    <rPh sb="2" eb="3">
      <t>タ</t>
    </rPh>
    <rPh sb="4" eb="7">
      <t>ホジョキン</t>
    </rPh>
    <rPh sb="7" eb="9">
      <t>シュウニュウ</t>
    </rPh>
    <phoneticPr fontId="1"/>
  </si>
  <si>
    <t>受託金収入</t>
    <rPh sb="0" eb="2">
      <t>ジュタク</t>
    </rPh>
    <rPh sb="2" eb="3">
      <t>キン</t>
    </rPh>
    <rPh sb="3" eb="5">
      <t>シュウニュウ</t>
    </rPh>
    <phoneticPr fontId="1"/>
  </si>
  <si>
    <t>都道府県受託金収入</t>
    <rPh sb="0" eb="4">
      <t>トドウフケン</t>
    </rPh>
    <rPh sb="4" eb="6">
      <t>ジュタク</t>
    </rPh>
    <rPh sb="6" eb="7">
      <t>キン</t>
    </rPh>
    <rPh sb="7" eb="9">
      <t>シュウニュウ</t>
    </rPh>
    <phoneticPr fontId="1"/>
  </si>
  <si>
    <t>市区町村受託金収入</t>
    <rPh sb="0" eb="2">
      <t>シク</t>
    </rPh>
    <rPh sb="2" eb="4">
      <t>チョウソン</t>
    </rPh>
    <rPh sb="4" eb="6">
      <t>ジュタク</t>
    </rPh>
    <rPh sb="6" eb="7">
      <t>キン</t>
    </rPh>
    <rPh sb="7" eb="9">
      <t>シュウニュウ</t>
    </rPh>
    <phoneticPr fontId="1"/>
  </si>
  <si>
    <t>　　生きがい活動支援</t>
    <rPh sb="2" eb="3">
      <t>イ</t>
    </rPh>
    <rPh sb="6" eb="8">
      <t>カツドウ</t>
    </rPh>
    <rPh sb="8" eb="10">
      <t>シエン</t>
    </rPh>
    <phoneticPr fontId="1"/>
  </si>
  <si>
    <t>　　高齢者世話付住宅</t>
    <rPh sb="2" eb="4">
      <t>コウレイ</t>
    </rPh>
    <rPh sb="4" eb="5">
      <t>シャ</t>
    </rPh>
    <rPh sb="5" eb="7">
      <t>セワ</t>
    </rPh>
    <rPh sb="7" eb="8">
      <t>ツキ</t>
    </rPh>
    <rPh sb="8" eb="10">
      <t>ジュウタク</t>
    </rPh>
    <phoneticPr fontId="1"/>
  </si>
  <si>
    <t>　　ホームヘルプ</t>
    <phoneticPr fontId="1"/>
  </si>
  <si>
    <t>　　いきいきサロン交流事業</t>
    <rPh sb="9" eb="11">
      <t>コウリュウ</t>
    </rPh>
    <rPh sb="11" eb="13">
      <t>ジギョウ</t>
    </rPh>
    <phoneticPr fontId="1"/>
  </si>
  <si>
    <t>都道府県社協受託金収入</t>
    <rPh sb="0" eb="4">
      <t>トドウフケン</t>
    </rPh>
    <rPh sb="4" eb="6">
      <t>シャ</t>
    </rPh>
    <rPh sb="6" eb="8">
      <t>ジュタク</t>
    </rPh>
    <rPh sb="8" eb="9">
      <t>キン</t>
    </rPh>
    <rPh sb="9" eb="11">
      <t>シュウニュウ</t>
    </rPh>
    <phoneticPr fontId="1"/>
  </si>
  <si>
    <t>　　日常生活自立支援</t>
    <rPh sb="2" eb="4">
      <t>ニチジョウ</t>
    </rPh>
    <rPh sb="4" eb="6">
      <t>セイカツ</t>
    </rPh>
    <rPh sb="6" eb="8">
      <t>ジリツ</t>
    </rPh>
    <rPh sb="8" eb="10">
      <t>シエン</t>
    </rPh>
    <phoneticPr fontId="1"/>
  </si>
  <si>
    <t>事業収入</t>
    <rPh sb="0" eb="2">
      <t>ジギョウ</t>
    </rPh>
    <rPh sb="2" eb="4">
      <t>シュウニュウ</t>
    </rPh>
    <phoneticPr fontId="1"/>
  </si>
  <si>
    <t>その他の事業収入</t>
    <rPh sb="2" eb="3">
      <t>タ</t>
    </rPh>
    <rPh sb="4" eb="6">
      <t>ジギョウ</t>
    </rPh>
    <rPh sb="6" eb="8">
      <t>シュウニュウ</t>
    </rPh>
    <phoneticPr fontId="1"/>
  </si>
  <si>
    <t>貸付事業等収入</t>
    <rPh sb="0" eb="2">
      <t>カシツケ</t>
    </rPh>
    <rPh sb="2" eb="5">
      <t>ジギョウトウ</t>
    </rPh>
    <rPh sb="5" eb="7">
      <t>シュウニュウ</t>
    </rPh>
    <phoneticPr fontId="1"/>
  </si>
  <si>
    <t>償還金収入</t>
    <rPh sb="0" eb="3">
      <t>ショウカンキン</t>
    </rPh>
    <rPh sb="3" eb="5">
      <t>シュウニュウ</t>
    </rPh>
    <phoneticPr fontId="1"/>
  </si>
  <si>
    <t>共同募金配分金収入</t>
    <rPh sb="0" eb="2">
      <t>キョウドウ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1"/>
  </si>
  <si>
    <t>介護保険収入</t>
    <rPh sb="0" eb="2">
      <t>カイゴ</t>
    </rPh>
    <rPh sb="2" eb="4">
      <t>ホケン</t>
    </rPh>
    <rPh sb="4" eb="6">
      <t>シュウニュウ</t>
    </rPh>
    <phoneticPr fontId="1"/>
  </si>
  <si>
    <t>介護報酬収入</t>
    <rPh sb="0" eb="2">
      <t>カイゴ</t>
    </rPh>
    <rPh sb="2" eb="4">
      <t>ホウシュウ</t>
    </rPh>
    <rPh sb="4" eb="6">
      <t>シュウニュウ</t>
    </rPh>
    <phoneticPr fontId="1"/>
  </si>
  <si>
    <t>利用者負担金収入</t>
    <rPh sb="0" eb="3">
      <t>リヨウシャ</t>
    </rPh>
    <rPh sb="3" eb="6">
      <t>フタンキン</t>
    </rPh>
    <rPh sb="6" eb="8">
      <t>シュウニュウ</t>
    </rPh>
    <phoneticPr fontId="1"/>
  </si>
  <si>
    <t>居宅介護料収入</t>
    <rPh sb="0" eb="2">
      <t>キョタク</t>
    </rPh>
    <rPh sb="2" eb="4">
      <t>カイゴ</t>
    </rPh>
    <rPh sb="4" eb="5">
      <t>リョウ</t>
    </rPh>
    <rPh sb="5" eb="7">
      <t>シュウニュウ</t>
    </rPh>
    <phoneticPr fontId="1"/>
  </si>
  <si>
    <t>　　訪問介護報酬</t>
    <rPh sb="2" eb="4">
      <t>ホウモン</t>
    </rPh>
    <rPh sb="4" eb="6">
      <t>カイゴ</t>
    </rPh>
    <rPh sb="6" eb="8">
      <t>ホウシュウ</t>
    </rPh>
    <phoneticPr fontId="1"/>
  </si>
  <si>
    <t>　　通所介護報酬</t>
    <rPh sb="2" eb="4">
      <t>ツウショ</t>
    </rPh>
    <rPh sb="4" eb="6">
      <t>カイゴ</t>
    </rPh>
    <rPh sb="6" eb="8">
      <t>ホウシュウ</t>
    </rPh>
    <phoneticPr fontId="1"/>
  </si>
  <si>
    <t>居宅介護支援介護料収入</t>
    <rPh sb="0" eb="2">
      <t>キョタク</t>
    </rPh>
    <rPh sb="2" eb="4">
      <t>カイゴ</t>
    </rPh>
    <rPh sb="4" eb="6">
      <t>シエン</t>
    </rPh>
    <rPh sb="6" eb="8">
      <t>カイゴ</t>
    </rPh>
    <rPh sb="8" eb="9">
      <t>リョウ</t>
    </rPh>
    <rPh sb="9" eb="11">
      <t>シュウニュウ</t>
    </rPh>
    <phoneticPr fontId="1"/>
  </si>
  <si>
    <t>利用者等利用料収入</t>
    <rPh sb="0" eb="4">
      <t>リヨウシャトウ</t>
    </rPh>
    <rPh sb="4" eb="7">
      <t>リヨウリョウ</t>
    </rPh>
    <rPh sb="7" eb="9">
      <t>シュウニュウ</t>
    </rPh>
    <phoneticPr fontId="1"/>
  </si>
  <si>
    <t>介護福祉施設利用料収入</t>
    <rPh sb="0" eb="2">
      <t>カイゴ</t>
    </rPh>
    <rPh sb="2" eb="4">
      <t>フクシ</t>
    </rPh>
    <rPh sb="4" eb="6">
      <t>シセツ</t>
    </rPh>
    <rPh sb="6" eb="9">
      <t>リヨウリョウ</t>
    </rPh>
    <rPh sb="9" eb="11">
      <t>シュウニュウ</t>
    </rPh>
    <phoneticPr fontId="1"/>
  </si>
  <si>
    <t>居宅介護サービス利用料収入</t>
    <rPh sb="0" eb="2">
      <t>キョタク</t>
    </rPh>
    <rPh sb="2" eb="4">
      <t>カイゴ</t>
    </rPh>
    <rPh sb="8" eb="11">
      <t>リヨウリョウ</t>
    </rPh>
    <rPh sb="11" eb="13">
      <t>シュウニュウ</t>
    </rPh>
    <phoneticPr fontId="1"/>
  </si>
  <si>
    <t>管理費収入</t>
    <rPh sb="0" eb="3">
      <t>カンリヒ</t>
    </rPh>
    <rPh sb="3" eb="5">
      <t>シュウニュウ</t>
    </rPh>
    <phoneticPr fontId="1"/>
  </si>
  <si>
    <t>その他の利用料収入</t>
    <rPh sb="2" eb="3">
      <t>タ</t>
    </rPh>
    <rPh sb="4" eb="7">
      <t>リヨウリョウ</t>
    </rPh>
    <rPh sb="7" eb="9">
      <t>シュウニュウ</t>
    </rPh>
    <phoneticPr fontId="1"/>
  </si>
  <si>
    <t>その他の事業</t>
    <rPh sb="2" eb="3">
      <t>タ</t>
    </rPh>
    <rPh sb="4" eb="6">
      <t>ジギョウ</t>
    </rPh>
    <phoneticPr fontId="1"/>
  </si>
  <si>
    <t>補助金収入</t>
    <rPh sb="0" eb="3">
      <t>ホジョキン</t>
    </rPh>
    <rPh sb="3" eb="5">
      <t>シュウニュウ</t>
    </rPh>
    <phoneticPr fontId="1"/>
  </si>
  <si>
    <t>市町村特別事業収入</t>
    <rPh sb="0" eb="3">
      <t>シチョウソン</t>
    </rPh>
    <rPh sb="3" eb="5">
      <t>トクベツ</t>
    </rPh>
    <rPh sb="5" eb="7">
      <t>ジギョウ</t>
    </rPh>
    <rPh sb="7" eb="9">
      <t>シュウニュウ</t>
    </rPh>
    <phoneticPr fontId="1"/>
  </si>
  <si>
    <t>受託収入</t>
    <rPh sb="0" eb="2">
      <t>ジュタク</t>
    </rPh>
    <rPh sb="2" eb="4">
      <t>シュウニュウ</t>
    </rPh>
    <phoneticPr fontId="1"/>
  </si>
  <si>
    <t>利用料収入</t>
    <rPh sb="0" eb="3">
      <t>リヨウリョウ</t>
    </rPh>
    <rPh sb="3" eb="5">
      <t>シュウニュウ</t>
    </rPh>
    <phoneticPr fontId="1"/>
  </si>
  <si>
    <t>利用者負担金収入</t>
    <rPh sb="0" eb="6">
      <t>リ</t>
    </rPh>
    <rPh sb="6" eb="8">
      <t>シュウニュウ</t>
    </rPh>
    <phoneticPr fontId="1"/>
  </si>
  <si>
    <t>措置費収入</t>
    <rPh sb="0" eb="2">
      <t>ソチ</t>
    </rPh>
    <rPh sb="2" eb="3">
      <t>ヒ</t>
    </rPh>
    <rPh sb="3" eb="5">
      <t>シュウニュウ</t>
    </rPh>
    <phoneticPr fontId="1"/>
  </si>
  <si>
    <t>事務費収入</t>
    <rPh sb="0" eb="3">
      <t>ジムヒ</t>
    </rPh>
    <rPh sb="3" eb="5">
      <t>シュウニュウ</t>
    </rPh>
    <phoneticPr fontId="1"/>
  </si>
  <si>
    <t>事業費収入</t>
    <rPh sb="0" eb="3">
      <t>ジギョウヒ</t>
    </rPh>
    <rPh sb="3" eb="5">
      <t>シュウニュウ</t>
    </rPh>
    <phoneticPr fontId="1"/>
  </si>
  <si>
    <t>運営費収入</t>
    <rPh sb="0" eb="3">
      <t>ウンエイヒ</t>
    </rPh>
    <rPh sb="3" eb="5">
      <t>シュウニュウ</t>
    </rPh>
    <phoneticPr fontId="1"/>
  </si>
  <si>
    <t>私的契約利用料収入</t>
    <rPh sb="0" eb="2">
      <t>シテキ</t>
    </rPh>
    <rPh sb="2" eb="4">
      <t>ケイヤク</t>
    </rPh>
    <rPh sb="4" eb="7">
      <t>リヨウリョウ</t>
    </rPh>
    <rPh sb="7" eb="9">
      <t>シュウニュウ</t>
    </rPh>
    <phoneticPr fontId="1"/>
  </si>
  <si>
    <t>雑収入</t>
    <rPh sb="0" eb="3">
      <t>ザツシュウニュウ</t>
    </rPh>
    <phoneticPr fontId="1"/>
  </si>
  <si>
    <t>退職共済預け金差益</t>
    <rPh sb="0" eb="2">
      <t>タイショク</t>
    </rPh>
    <rPh sb="2" eb="4">
      <t>キョウサイ</t>
    </rPh>
    <rPh sb="4" eb="5">
      <t>アズ</t>
    </rPh>
    <rPh sb="6" eb="7">
      <t>キン</t>
    </rPh>
    <rPh sb="7" eb="9">
      <t>サエキ</t>
    </rPh>
    <phoneticPr fontId="1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</si>
  <si>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1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</si>
  <si>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1"/>
  </si>
  <si>
    <t>その他の積立預金受取利息配当金収入</t>
    <rPh sb="2" eb="3">
      <t>タ</t>
    </rPh>
    <rPh sb="4" eb="6">
      <t>ツミタテ</t>
    </rPh>
    <rPh sb="6" eb="8">
      <t>ヨキン</t>
    </rPh>
    <rPh sb="8" eb="10">
      <t>ウケトリ</t>
    </rPh>
    <rPh sb="10" eb="12">
      <t>リソク</t>
    </rPh>
    <rPh sb="12" eb="15">
      <t>ハイトウキン</t>
    </rPh>
    <rPh sb="15" eb="17">
      <t>シュウニュウ</t>
    </rPh>
    <phoneticPr fontId="1"/>
  </si>
  <si>
    <t>会計単位間繰入金収入</t>
    <rPh sb="0" eb="2">
      <t>カイケイ</t>
    </rPh>
    <rPh sb="2" eb="4">
      <t>タンイ</t>
    </rPh>
    <rPh sb="4" eb="5">
      <t>カン</t>
    </rPh>
    <rPh sb="5" eb="7">
      <t>クリイレ</t>
    </rPh>
    <rPh sb="7" eb="8">
      <t>キン</t>
    </rPh>
    <rPh sb="8" eb="10">
      <t>シュウニュウ</t>
    </rPh>
    <phoneticPr fontId="1"/>
  </si>
  <si>
    <t>社会福祉事業会計繰入金収入</t>
    <rPh sb="0" eb="2">
      <t>シャカイ</t>
    </rPh>
    <rPh sb="2" eb="4">
      <t>フクシ</t>
    </rPh>
    <rPh sb="4" eb="6">
      <t>ジギョウ</t>
    </rPh>
    <rPh sb="6" eb="8">
      <t>カイケイ</t>
    </rPh>
    <rPh sb="8" eb="10">
      <t>クリイレ</t>
    </rPh>
    <rPh sb="10" eb="11">
      <t>キン</t>
    </rPh>
    <rPh sb="11" eb="13">
      <t>シュウニュウ</t>
    </rPh>
    <phoneticPr fontId="1"/>
  </si>
  <si>
    <t>公益事業特別会計繰入金収入</t>
    <rPh sb="0" eb="2">
      <t>コウエキ</t>
    </rPh>
    <rPh sb="2" eb="4">
      <t>ジギョウ</t>
    </rPh>
    <rPh sb="4" eb="6">
      <t>トクベツ</t>
    </rPh>
    <rPh sb="6" eb="8">
      <t>カイケイ</t>
    </rPh>
    <rPh sb="8" eb="10">
      <t>クリイレ</t>
    </rPh>
    <rPh sb="10" eb="11">
      <t>キン</t>
    </rPh>
    <rPh sb="11" eb="13">
      <t>シュウニュウ</t>
    </rPh>
    <phoneticPr fontId="1"/>
  </si>
  <si>
    <t>収益事業特別会計繰入金収入</t>
    <rPh sb="0" eb="2">
      <t>シュウエキ</t>
    </rPh>
    <rPh sb="2" eb="4">
      <t>ジギョウ</t>
    </rPh>
    <rPh sb="4" eb="6">
      <t>トクベツ</t>
    </rPh>
    <rPh sb="6" eb="8">
      <t>カイケイ</t>
    </rPh>
    <rPh sb="8" eb="10">
      <t>クリイレ</t>
    </rPh>
    <rPh sb="10" eb="11">
      <t>キン</t>
    </rPh>
    <rPh sb="11" eb="13">
      <t>シュウニュウ</t>
    </rPh>
    <phoneticPr fontId="1"/>
  </si>
  <si>
    <t>経理区分間繰入金収入</t>
    <rPh sb="0" eb="2">
      <t>ケイリ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1"/>
  </si>
  <si>
    <t>その他の経理区分繰入金収入</t>
    <rPh sb="2" eb="3">
      <t>タ</t>
    </rPh>
    <rPh sb="4" eb="6">
      <t>ケイリ</t>
    </rPh>
    <rPh sb="6" eb="8">
      <t>クブン</t>
    </rPh>
    <rPh sb="8" eb="10">
      <t>クリイレ</t>
    </rPh>
    <rPh sb="10" eb="11">
      <t>キン</t>
    </rPh>
    <rPh sb="11" eb="13">
      <t>シュウニュウ</t>
    </rPh>
    <phoneticPr fontId="1"/>
  </si>
  <si>
    <t>経常収入計（1）</t>
    <rPh sb="0" eb="2">
      <t>ケイジョウ</t>
    </rPh>
    <rPh sb="2" eb="4">
      <t>シュウニュウ</t>
    </rPh>
    <rPh sb="4" eb="5">
      <t>ケイ</t>
    </rPh>
    <phoneticPr fontId="1"/>
  </si>
  <si>
    <t>支出</t>
    <rPh sb="0" eb="2">
      <t>シシュツ</t>
    </rPh>
    <phoneticPr fontId="1"/>
  </si>
  <si>
    <t>人件費支出</t>
    <rPh sb="0" eb="3">
      <t>ジンケンヒ</t>
    </rPh>
    <rPh sb="3" eb="5">
      <t>シシュツ</t>
    </rPh>
    <phoneticPr fontId="1"/>
  </si>
  <si>
    <t>役員報酬</t>
    <rPh sb="0" eb="2">
      <t>ヤクイン</t>
    </rPh>
    <rPh sb="2" eb="4">
      <t>ホウシュウ</t>
    </rPh>
    <phoneticPr fontId="1"/>
  </si>
  <si>
    <t>職員俸給</t>
    <rPh sb="0" eb="2">
      <t>ショクイン</t>
    </rPh>
    <rPh sb="2" eb="4">
      <t>ホウキュウ</t>
    </rPh>
    <phoneticPr fontId="1"/>
  </si>
  <si>
    <t>正職員</t>
    <rPh sb="0" eb="1">
      <t>セイ</t>
    </rPh>
    <rPh sb="1" eb="3">
      <t>ショクイン</t>
    </rPh>
    <phoneticPr fontId="1"/>
  </si>
  <si>
    <t>嘱託・臨時職員</t>
    <rPh sb="0" eb="2">
      <t>ショクタク</t>
    </rPh>
    <rPh sb="3" eb="5">
      <t>リンジ</t>
    </rPh>
    <rPh sb="5" eb="7">
      <t>ショクイン</t>
    </rPh>
    <phoneticPr fontId="1"/>
  </si>
  <si>
    <t>職員諸手当</t>
    <rPh sb="0" eb="2">
      <t>ショクイン</t>
    </rPh>
    <rPh sb="2" eb="5">
      <t>ショテアテ</t>
    </rPh>
    <phoneticPr fontId="1"/>
  </si>
  <si>
    <t>非常勤職員給与</t>
    <rPh sb="0" eb="3">
      <t>ヒジョウキン</t>
    </rPh>
    <rPh sb="3" eb="5">
      <t>ショクイン</t>
    </rPh>
    <rPh sb="5" eb="7">
      <t>キュウヨ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</si>
  <si>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</si>
  <si>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退職金</t>
    <rPh sb="0" eb="3">
      <t>タイショクキン</t>
    </rPh>
    <phoneticPr fontId="1"/>
  </si>
  <si>
    <t>退職一時金</t>
    <rPh sb="0" eb="2">
      <t>タイショク</t>
    </rPh>
    <rPh sb="2" eb="5">
      <t>イチジキン</t>
    </rPh>
    <phoneticPr fontId="1"/>
  </si>
  <si>
    <t>退職年金</t>
    <rPh sb="0" eb="2">
      <t>タイショク</t>
    </rPh>
    <rPh sb="2" eb="4">
      <t>ネンキン</t>
    </rPh>
    <phoneticPr fontId="1"/>
  </si>
  <si>
    <t>退職共済掛金</t>
    <rPh sb="0" eb="4">
      <t>タイ</t>
    </rPh>
    <rPh sb="4" eb="6">
      <t>カケガネ</t>
    </rPh>
    <phoneticPr fontId="1"/>
  </si>
  <si>
    <t>事務費支出</t>
    <rPh sb="0" eb="3">
      <t>ジムヒ</t>
    </rPh>
    <rPh sb="3" eb="5">
      <t>シシュツ</t>
    </rPh>
    <phoneticPr fontId="1"/>
  </si>
  <si>
    <t>福利厚生費</t>
    <rPh sb="0" eb="2">
      <t>フクリ</t>
    </rPh>
    <rPh sb="2" eb="5">
      <t>コウセイヒ</t>
    </rPh>
    <phoneticPr fontId="1"/>
  </si>
  <si>
    <t>旅費交通費</t>
    <rPh sb="0" eb="2">
      <t>リョヒ</t>
    </rPh>
    <rPh sb="2" eb="5">
      <t>コウツウヒ</t>
    </rPh>
    <phoneticPr fontId="1"/>
  </si>
  <si>
    <t>研修費</t>
    <rPh sb="0" eb="3">
      <t>ケンシュウヒ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</si>
  <si>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</si>
  <si>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器具什器費</t>
    <rPh sb="0" eb="2">
      <t>キグ</t>
    </rPh>
    <rPh sb="2" eb="4">
      <t>ジュウキ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</si>
  <si>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</si>
  <si>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水道光熱費</t>
    <rPh sb="0" eb="2">
      <t>スイドウ</t>
    </rPh>
    <rPh sb="2" eb="5">
      <t>コウネツヒ</t>
    </rPh>
    <phoneticPr fontId="1"/>
  </si>
  <si>
    <t>燃料費</t>
    <rPh sb="0" eb="3">
      <t>ネンリョウヒ</t>
    </rPh>
    <phoneticPr fontId="1"/>
  </si>
  <si>
    <t>修繕費</t>
    <rPh sb="0" eb="3">
      <t>シュウゼンヒ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</si>
  <si>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</si>
  <si>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会議費</t>
    <rPh sb="0" eb="3">
      <t>カイギヒ</t>
    </rPh>
    <phoneticPr fontId="1"/>
  </si>
  <si>
    <t>広報費</t>
    <rPh sb="0" eb="2">
      <t>コウホウ</t>
    </rPh>
    <rPh sb="2" eb="3">
      <t>ヒ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</si>
  <si>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</si>
  <si>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委託費</t>
    <rPh sb="0" eb="2">
      <t>イタク</t>
    </rPh>
    <rPh sb="2" eb="3">
      <t>ヒ</t>
    </rPh>
    <phoneticPr fontId="1"/>
  </si>
  <si>
    <t>保守料</t>
    <rPh sb="0" eb="2">
      <t>ホシュ</t>
    </rPh>
    <rPh sb="2" eb="3">
      <t>リョウ</t>
    </rPh>
    <phoneticPr fontId="1"/>
  </si>
  <si>
    <t>手数料</t>
    <rPh sb="0" eb="3">
      <t>テ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</si>
  <si>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</si>
  <si>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賃借料</t>
    <rPh sb="0" eb="2">
      <t>チンシャク</t>
    </rPh>
    <rPh sb="2" eb="3">
      <t>リョウ</t>
    </rPh>
    <phoneticPr fontId="1"/>
  </si>
  <si>
    <t>租税公課</t>
    <rPh sb="0" eb="2">
      <t>ソゼイ</t>
    </rPh>
    <rPh sb="2" eb="4">
      <t>コウカ</t>
    </rPh>
    <phoneticPr fontId="1"/>
  </si>
  <si>
    <t>渉外費</t>
    <rPh sb="0" eb="2">
      <t>ショウガイ</t>
    </rPh>
    <rPh sb="2" eb="3">
      <t>ヒ</t>
    </rPh>
    <phoneticPr fontId="1"/>
  </si>
  <si>
    <t>諸会費</t>
    <rPh sb="0" eb="1">
      <t>ショ</t>
    </rPh>
    <rPh sb="1" eb="3">
      <t>カイヒ</t>
    </rPh>
    <phoneticPr fontId="1"/>
  </si>
  <si>
    <t>その他の事務費</t>
    <rPh sb="2" eb="3">
      <t>タ</t>
    </rPh>
    <rPh sb="4" eb="7">
      <t>ジムヒ</t>
    </rPh>
    <phoneticPr fontId="1"/>
  </si>
  <si>
    <t>雑費</t>
    <rPh sb="0" eb="2">
      <t>ザッピ</t>
    </rPh>
    <phoneticPr fontId="1"/>
  </si>
  <si>
    <t>事業費支出</t>
    <rPh sb="0" eb="3">
      <t>ジギョウヒ</t>
    </rPh>
    <rPh sb="3" eb="5">
      <t>シシュツ</t>
    </rPh>
    <phoneticPr fontId="1"/>
  </si>
  <si>
    <t>諸謝金</t>
    <rPh sb="0" eb="1">
      <t>ショ</t>
    </rPh>
    <rPh sb="1" eb="2">
      <t>シャ</t>
    </rPh>
    <rPh sb="2" eb="3">
      <t>キン</t>
    </rPh>
    <phoneticPr fontId="1"/>
  </si>
  <si>
    <t>役職員旅費</t>
    <rPh sb="0" eb="3">
      <t>ヤクショクイン</t>
    </rPh>
    <rPh sb="3" eb="5">
      <t>リョヒ</t>
    </rPh>
    <phoneticPr fontId="1"/>
  </si>
  <si>
    <t>委員等旅費</t>
    <rPh sb="0" eb="3">
      <t>イイントウ</t>
    </rPh>
    <rPh sb="3" eb="5">
      <t>リョヒ</t>
    </rPh>
    <phoneticPr fontId="1"/>
  </si>
  <si>
    <t>介護用品費</t>
    <rPh sb="0" eb="2">
      <t>カイゴ</t>
    </rPh>
    <rPh sb="2" eb="4">
      <t>ヨウヒン</t>
    </rPh>
    <rPh sb="4" eb="5">
      <t>ヒ</t>
    </rPh>
    <phoneticPr fontId="1"/>
  </si>
  <si>
    <t>その他の消耗品費</t>
    <rPh sb="2" eb="3">
      <t>タ</t>
    </rPh>
    <rPh sb="4" eb="6">
      <t>ショウモウ</t>
    </rPh>
    <rPh sb="6" eb="7">
      <t>ヒン</t>
    </rPh>
    <rPh sb="7" eb="8">
      <t>ヒ</t>
    </rPh>
    <phoneticPr fontId="1"/>
  </si>
  <si>
    <t>車両費</t>
    <rPh sb="0" eb="2">
      <t>シャリョウ</t>
    </rPh>
    <rPh sb="2" eb="3">
      <t>ヒ</t>
    </rPh>
    <phoneticPr fontId="1"/>
  </si>
  <si>
    <t>車両燃料費</t>
    <rPh sb="0" eb="1">
      <t>シャ</t>
    </rPh>
    <rPh sb="1" eb="2">
      <t>リョウ</t>
    </rPh>
    <rPh sb="2" eb="5">
      <t>ネンリョウヒ</t>
    </rPh>
    <phoneticPr fontId="1"/>
  </si>
  <si>
    <t>土地・建物賃借料</t>
    <rPh sb="0" eb="2">
      <t>トチ</t>
    </rPh>
    <rPh sb="3" eb="5">
      <t>タテモノ</t>
    </rPh>
    <rPh sb="5" eb="7">
      <t>チンシャク</t>
    </rPh>
    <rPh sb="7" eb="8">
      <t>リョウ</t>
    </rPh>
    <phoneticPr fontId="1"/>
  </si>
  <si>
    <t>退職共済支出</t>
    <rPh sb="0" eb="2">
      <t>タイショク</t>
    </rPh>
    <rPh sb="2" eb="4">
      <t>キョウサイ</t>
    </rPh>
    <rPh sb="4" eb="6">
      <t>シシュツ</t>
    </rPh>
    <phoneticPr fontId="1"/>
  </si>
  <si>
    <t>退職共済給付金支出</t>
    <rPh sb="0" eb="2">
      <t>タイショク</t>
    </rPh>
    <rPh sb="2" eb="4">
      <t>キョウサイ</t>
    </rPh>
    <rPh sb="4" eb="7">
      <t>キュウフキン</t>
    </rPh>
    <rPh sb="7" eb="9">
      <t>シシュツ</t>
    </rPh>
    <phoneticPr fontId="1"/>
  </si>
  <si>
    <t>退職共済移管金支出</t>
    <rPh sb="0" eb="2">
      <t>タイショク</t>
    </rPh>
    <rPh sb="2" eb="4">
      <t>キョウサイ</t>
    </rPh>
    <rPh sb="4" eb="6">
      <t>イカン</t>
    </rPh>
    <rPh sb="6" eb="7">
      <t>キン</t>
    </rPh>
    <rPh sb="7" eb="9">
      <t>シシュツ</t>
    </rPh>
    <phoneticPr fontId="1"/>
  </si>
  <si>
    <t>給食費</t>
    <rPh sb="0" eb="3">
      <t>キュウショクヒ</t>
    </rPh>
    <phoneticPr fontId="1"/>
  </si>
  <si>
    <t>医薬品</t>
    <rPh sb="0" eb="3">
      <t>イヤクヒン</t>
    </rPh>
    <phoneticPr fontId="1"/>
  </si>
  <si>
    <t>被服費</t>
    <rPh sb="0" eb="3">
      <t>ヒフクヒ</t>
    </rPh>
    <phoneticPr fontId="1"/>
  </si>
  <si>
    <t>教養娯楽費</t>
    <rPh sb="0" eb="2">
      <t>キョウヨウ</t>
    </rPh>
    <rPh sb="2" eb="5">
      <t>ゴラクヒ</t>
    </rPh>
    <phoneticPr fontId="1"/>
  </si>
  <si>
    <t>日用品費</t>
    <rPh sb="0" eb="3">
      <t>ニチヨウヒン</t>
    </rPh>
    <rPh sb="3" eb="4">
      <t>ヒ</t>
    </rPh>
    <phoneticPr fontId="1"/>
  </si>
  <si>
    <t>貸付事業等支出</t>
    <rPh sb="0" eb="2">
      <t>カシツケ</t>
    </rPh>
    <rPh sb="2" eb="5">
      <t>ジギョウトウ</t>
    </rPh>
    <rPh sb="5" eb="7">
      <t>シシュツ</t>
    </rPh>
    <phoneticPr fontId="1"/>
  </si>
  <si>
    <t>貸付金支出</t>
    <rPh sb="0" eb="2">
      <t>カシツケ</t>
    </rPh>
    <rPh sb="2" eb="3">
      <t>キン</t>
    </rPh>
    <rPh sb="3" eb="5">
      <t>シシュツ</t>
    </rPh>
    <phoneticPr fontId="1"/>
  </si>
  <si>
    <t>共同募金配分金事業費</t>
    <rPh sb="0" eb="2">
      <t>キョウドウ</t>
    </rPh>
    <rPh sb="2" eb="4">
      <t>ボキン</t>
    </rPh>
    <rPh sb="4" eb="6">
      <t>ハイブン</t>
    </rPh>
    <rPh sb="6" eb="7">
      <t>キン</t>
    </rPh>
    <rPh sb="7" eb="10">
      <t>ジギョウヒ</t>
    </rPh>
    <phoneticPr fontId="1"/>
  </si>
  <si>
    <t>一般募金配分金事業費</t>
    <rPh sb="0" eb="2">
      <t>イッパン</t>
    </rPh>
    <rPh sb="2" eb="4">
      <t>ボキン</t>
    </rPh>
    <rPh sb="4" eb="6">
      <t>ハイブン</t>
    </rPh>
    <rPh sb="6" eb="7">
      <t>キン</t>
    </rPh>
    <rPh sb="7" eb="10">
      <t>ジギョウヒ</t>
    </rPh>
    <phoneticPr fontId="1"/>
  </si>
  <si>
    <t>老人福祉活動費</t>
    <rPh sb="0" eb="2">
      <t>ロウジン</t>
    </rPh>
    <rPh sb="2" eb="4">
      <t>フクシ</t>
    </rPh>
    <rPh sb="4" eb="6">
      <t>カツドウ</t>
    </rPh>
    <rPh sb="6" eb="7">
      <t>ヒ</t>
    </rPh>
    <phoneticPr fontId="1"/>
  </si>
  <si>
    <t>障害児・者福祉活動費</t>
    <rPh sb="0" eb="3">
      <t>ショウガイジ</t>
    </rPh>
    <rPh sb="4" eb="5">
      <t>シャ</t>
    </rPh>
    <rPh sb="5" eb="7">
      <t>フクシ</t>
    </rPh>
    <rPh sb="7" eb="9">
      <t>カツドウ</t>
    </rPh>
    <rPh sb="9" eb="10">
      <t>ヒ</t>
    </rPh>
    <phoneticPr fontId="1"/>
  </si>
  <si>
    <t>児童・青少年福祉活動費</t>
    <rPh sb="0" eb="2">
      <t>ジドウ</t>
    </rPh>
    <rPh sb="3" eb="6">
      <t>セイショウネン</t>
    </rPh>
    <rPh sb="6" eb="8">
      <t>フクシ</t>
    </rPh>
    <rPh sb="8" eb="10">
      <t>カツドウ</t>
    </rPh>
    <rPh sb="10" eb="11">
      <t>ヒ</t>
    </rPh>
    <phoneticPr fontId="1"/>
  </si>
  <si>
    <t>母子・父子福祉活動費</t>
    <rPh sb="0" eb="2">
      <t>ボシ</t>
    </rPh>
    <rPh sb="3" eb="5">
      <t>フシ</t>
    </rPh>
    <rPh sb="5" eb="7">
      <t>フクシ</t>
    </rPh>
    <rPh sb="7" eb="9">
      <t>カツドウ</t>
    </rPh>
    <rPh sb="9" eb="10">
      <t>ヒ</t>
    </rPh>
    <phoneticPr fontId="1"/>
  </si>
  <si>
    <t>福祉育成・援助活動費</t>
    <rPh sb="0" eb="2">
      <t>フクシ</t>
    </rPh>
    <rPh sb="2" eb="4">
      <t>イクセイ</t>
    </rPh>
    <rPh sb="5" eb="7">
      <t>エンジョ</t>
    </rPh>
    <rPh sb="7" eb="9">
      <t>カツドウ</t>
    </rPh>
    <rPh sb="9" eb="10">
      <t>ヒ</t>
    </rPh>
    <phoneticPr fontId="1"/>
  </si>
  <si>
    <t>ボランティア活動育成事業費</t>
    <rPh sb="6" eb="8">
      <t>カツドウ</t>
    </rPh>
    <rPh sb="8" eb="10">
      <t>イクセイ</t>
    </rPh>
    <rPh sb="10" eb="13">
      <t>ジギョウヒ</t>
    </rPh>
    <phoneticPr fontId="1"/>
  </si>
  <si>
    <t>歳末たすけあい配分金事業費</t>
    <rPh sb="0" eb="2">
      <t>サイマツ</t>
    </rPh>
    <rPh sb="7" eb="9">
      <t>ハイブン</t>
    </rPh>
    <rPh sb="9" eb="10">
      <t>キン</t>
    </rPh>
    <rPh sb="10" eb="13">
      <t>ジギョウヒ</t>
    </rPh>
    <phoneticPr fontId="1"/>
  </si>
  <si>
    <t>返還金支出</t>
    <rPh sb="0" eb="2">
      <t>ヘンカン</t>
    </rPh>
    <rPh sb="2" eb="3">
      <t>キン</t>
    </rPh>
    <rPh sb="3" eb="5">
      <t>シシュツ</t>
    </rPh>
    <phoneticPr fontId="1"/>
  </si>
  <si>
    <t>分担金支出</t>
    <rPh sb="0" eb="3">
      <t>ブンタンキン</t>
    </rPh>
    <rPh sb="3" eb="5">
      <t>シシュツ</t>
    </rPh>
    <phoneticPr fontId="1"/>
  </si>
  <si>
    <t>助成金支出</t>
    <rPh sb="0" eb="3">
      <t>ジョセイキン</t>
    </rPh>
    <rPh sb="3" eb="5">
      <t>シシュツ</t>
    </rPh>
    <phoneticPr fontId="1"/>
  </si>
  <si>
    <t>　　児童福祉費</t>
    <rPh sb="2" eb="4">
      <t>ジドウ</t>
    </rPh>
    <rPh sb="4" eb="6">
      <t>フクシ</t>
    </rPh>
    <rPh sb="6" eb="7">
      <t>ヒ</t>
    </rPh>
    <phoneticPr fontId="1"/>
  </si>
  <si>
    <t>　　老人福祉費　　</t>
    <rPh sb="2" eb="4">
      <t>ロウジン</t>
    </rPh>
    <rPh sb="4" eb="6">
      <t>フクシ</t>
    </rPh>
    <rPh sb="6" eb="7">
      <t>ヒ</t>
    </rPh>
    <phoneticPr fontId="1"/>
  </si>
  <si>
    <t>　　障害福祉費</t>
    <rPh sb="2" eb="4">
      <t>ショウガイ</t>
    </rPh>
    <rPh sb="4" eb="6">
      <t>フクシ</t>
    </rPh>
    <rPh sb="6" eb="7">
      <t>ヒ</t>
    </rPh>
    <phoneticPr fontId="1"/>
  </si>
  <si>
    <t>　　援護費</t>
    <rPh sb="2" eb="4">
      <t>エンゴ</t>
    </rPh>
    <rPh sb="4" eb="5">
      <t>ヒ</t>
    </rPh>
    <phoneticPr fontId="1"/>
  </si>
  <si>
    <t>　　他</t>
    <rPh sb="2" eb="3">
      <t>ホカ</t>
    </rPh>
    <phoneticPr fontId="1"/>
  </si>
  <si>
    <t>負担金支出</t>
    <rPh sb="0" eb="3">
      <t>フタンキン</t>
    </rPh>
    <rPh sb="3" eb="5">
      <t>シシュツ</t>
    </rPh>
    <phoneticPr fontId="1"/>
  </si>
  <si>
    <t>民生委員互助共励会費負担金支出</t>
    <rPh sb="0" eb="2">
      <t>ミンセイ</t>
    </rPh>
    <rPh sb="2" eb="4">
      <t>イイン</t>
    </rPh>
    <rPh sb="4" eb="6">
      <t>ゴジョ</t>
    </rPh>
    <rPh sb="6" eb="7">
      <t>キョウ</t>
    </rPh>
    <rPh sb="7" eb="8">
      <t>レイ</t>
    </rPh>
    <rPh sb="8" eb="10">
      <t>カイヒ</t>
    </rPh>
    <rPh sb="10" eb="13">
      <t>フタンキン</t>
    </rPh>
    <rPh sb="13" eb="15">
      <t>シシュツ</t>
    </rPh>
    <phoneticPr fontId="1"/>
  </si>
  <si>
    <t>その他の負担金支出</t>
    <rPh sb="2" eb="3">
      <t>タ</t>
    </rPh>
    <rPh sb="4" eb="7">
      <t>フタンキン</t>
    </rPh>
    <rPh sb="7" eb="9">
      <t>シシュツ</t>
    </rPh>
    <phoneticPr fontId="1"/>
  </si>
  <si>
    <t>借入金利息支出</t>
    <rPh sb="0" eb="2">
      <t>カリイレ</t>
    </rPh>
    <rPh sb="2" eb="3">
      <t>キン</t>
    </rPh>
    <rPh sb="3" eb="5">
      <t>リソク</t>
    </rPh>
    <rPh sb="5" eb="7">
      <t>シシュツ</t>
    </rPh>
    <phoneticPr fontId="1"/>
  </si>
  <si>
    <t>会計単位間繰入金支出</t>
    <rPh sb="0" eb="2">
      <t>カイケイ</t>
    </rPh>
    <rPh sb="2" eb="4">
      <t>タンイ</t>
    </rPh>
    <rPh sb="4" eb="5">
      <t>カン</t>
    </rPh>
    <rPh sb="5" eb="7">
      <t>クリイレ</t>
    </rPh>
    <rPh sb="7" eb="8">
      <t>キン</t>
    </rPh>
    <rPh sb="8" eb="10">
      <t>シシュツ</t>
    </rPh>
    <phoneticPr fontId="1"/>
  </si>
  <si>
    <t>社会福祉事業会計繰入金支出</t>
    <rPh sb="0" eb="2">
      <t>シャカイ</t>
    </rPh>
    <rPh sb="2" eb="4">
      <t>フクシ</t>
    </rPh>
    <rPh sb="4" eb="6">
      <t>ジギョウ</t>
    </rPh>
    <rPh sb="6" eb="8">
      <t>カイケイ</t>
    </rPh>
    <rPh sb="8" eb="10">
      <t>クリイレ</t>
    </rPh>
    <rPh sb="10" eb="11">
      <t>キン</t>
    </rPh>
    <rPh sb="11" eb="13">
      <t>シシュツ</t>
    </rPh>
    <phoneticPr fontId="1"/>
  </si>
  <si>
    <t>公益事業会計繰入金支出</t>
    <rPh sb="0" eb="2">
      <t>コウエキ</t>
    </rPh>
    <rPh sb="2" eb="4">
      <t>ジギョウ</t>
    </rPh>
    <rPh sb="4" eb="6">
      <t>カイケイ</t>
    </rPh>
    <rPh sb="6" eb="8">
      <t>クリイレ</t>
    </rPh>
    <rPh sb="8" eb="9">
      <t>キン</t>
    </rPh>
    <rPh sb="9" eb="11">
      <t>シシュツ</t>
    </rPh>
    <phoneticPr fontId="1"/>
  </si>
  <si>
    <t>経理区分間繰入金支出</t>
    <rPh sb="0" eb="2">
      <t>ケイリ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1"/>
  </si>
  <si>
    <t>その他の経理区分間繰入金支出</t>
    <rPh sb="2" eb="3">
      <t>タ</t>
    </rPh>
    <rPh sb="4" eb="6">
      <t>ケイリ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1"/>
  </si>
  <si>
    <t>経常支出計（2）</t>
    <rPh sb="0" eb="2">
      <t>ケイジョウ</t>
    </rPh>
    <rPh sb="2" eb="4">
      <t>シシュツ</t>
    </rPh>
    <rPh sb="4" eb="5">
      <t>ケイ</t>
    </rPh>
    <phoneticPr fontId="1"/>
  </si>
  <si>
    <t>経常活動資金収支差額（3）=（1）-（2）</t>
    <rPh sb="0" eb="2">
      <t>ケイジョウ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1"/>
  </si>
  <si>
    <t>施設整備等による収支</t>
    <rPh sb="0" eb="2">
      <t>シセツ</t>
    </rPh>
    <rPh sb="2" eb="4">
      <t>セイビ</t>
    </rPh>
    <rPh sb="4" eb="5">
      <t>ナド</t>
    </rPh>
    <rPh sb="8" eb="10">
      <t>シュウシ</t>
    </rPh>
    <phoneticPr fontId="1"/>
  </si>
  <si>
    <t>施設整備等補助金収入</t>
    <rPh sb="0" eb="2">
      <t>シセツ</t>
    </rPh>
    <rPh sb="2" eb="5">
      <t>セイビトウ</t>
    </rPh>
    <rPh sb="5" eb="8">
      <t>ホジョキン</t>
    </rPh>
    <rPh sb="8" eb="10">
      <t>シュウニュウ</t>
    </rPh>
    <phoneticPr fontId="1"/>
  </si>
  <si>
    <t>施設整備補助金収入</t>
    <rPh sb="0" eb="2">
      <t>シセツ</t>
    </rPh>
    <rPh sb="2" eb="4">
      <t>セイビ</t>
    </rPh>
    <rPh sb="4" eb="7">
      <t>ホジョキン</t>
    </rPh>
    <rPh sb="7" eb="9">
      <t>シュウニュウ</t>
    </rPh>
    <phoneticPr fontId="1"/>
  </si>
  <si>
    <t>設備整備補助金収入</t>
    <rPh sb="0" eb="2">
      <t>セツビ</t>
    </rPh>
    <rPh sb="2" eb="4">
      <t>セイビ</t>
    </rPh>
    <rPh sb="4" eb="7">
      <t>ホジョキン</t>
    </rPh>
    <rPh sb="7" eb="9">
      <t>シュウニュウ</t>
    </rPh>
    <phoneticPr fontId="1"/>
  </si>
  <si>
    <t>施設整備等寄附金収入</t>
    <rPh sb="0" eb="2">
      <t>シセツ</t>
    </rPh>
    <rPh sb="2" eb="5">
      <t>セイビトウ</t>
    </rPh>
    <rPh sb="5" eb="8">
      <t>キフキン</t>
    </rPh>
    <rPh sb="8" eb="10">
      <t>シュウニュウ</t>
    </rPh>
    <phoneticPr fontId="1"/>
  </si>
  <si>
    <t>施設整備等借入金償還寄附金収入</t>
    <rPh sb="0" eb="2">
      <t>シセツ</t>
    </rPh>
    <rPh sb="2" eb="5">
      <t>セイビトウ</t>
    </rPh>
    <rPh sb="5" eb="7">
      <t>カリイレ</t>
    </rPh>
    <rPh sb="7" eb="8">
      <t>キン</t>
    </rPh>
    <rPh sb="8" eb="10">
      <t>ショウカン</t>
    </rPh>
    <rPh sb="10" eb="13">
      <t>キフキン</t>
    </rPh>
    <rPh sb="13" eb="15">
      <t>シュウニュウ</t>
    </rPh>
    <phoneticPr fontId="1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</si>
  <si>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1"/>
  </si>
  <si>
    <t>基本財産売却収入</t>
    <rPh sb="0" eb="2">
      <t>キホン</t>
    </rPh>
    <rPh sb="2" eb="4">
      <t>ザイサン</t>
    </rPh>
    <rPh sb="4" eb="6">
      <t>バイキャク</t>
    </rPh>
    <rPh sb="6" eb="8">
      <t>シュウニュウ</t>
    </rPh>
    <phoneticPr fontId="1"/>
  </si>
  <si>
    <t>建物売却益</t>
    <rPh sb="0" eb="2">
      <t>タテモノ</t>
    </rPh>
    <rPh sb="2" eb="5">
      <t>バイキャクエキ</t>
    </rPh>
    <phoneticPr fontId="1"/>
  </si>
  <si>
    <t>建物附属設備売却益</t>
    <rPh sb="0" eb="2">
      <t>タテモノ</t>
    </rPh>
    <rPh sb="2" eb="4">
      <t>フゾク</t>
    </rPh>
    <rPh sb="4" eb="6">
      <t>セツビ</t>
    </rPh>
    <rPh sb="6" eb="8">
      <t>バイキャク</t>
    </rPh>
    <rPh sb="8" eb="9">
      <t>エキ</t>
    </rPh>
    <phoneticPr fontId="1"/>
  </si>
  <si>
    <t>土地売却益</t>
    <rPh sb="0" eb="2">
      <t>トチ</t>
    </rPh>
    <rPh sb="2" eb="5">
      <t>バイキャクエキ</t>
    </rPh>
    <phoneticPr fontId="1"/>
  </si>
  <si>
    <t>その他の固定資産売却収入</t>
    <rPh sb="2" eb="3">
      <t>タ</t>
    </rPh>
    <rPh sb="4" eb="6">
      <t>コテイ</t>
    </rPh>
    <rPh sb="6" eb="8">
      <t>シサン</t>
    </rPh>
    <rPh sb="8" eb="10">
      <t>バイキャク</t>
    </rPh>
    <rPh sb="10" eb="12">
      <t>シュウニュウ</t>
    </rPh>
    <phoneticPr fontId="1"/>
  </si>
  <si>
    <t>建物売却益</t>
    <rPh sb="0" eb="2">
      <t>タテモノ</t>
    </rPh>
    <rPh sb="2" eb="4">
      <t>バイキャク</t>
    </rPh>
    <rPh sb="4" eb="5">
      <t>エキ</t>
    </rPh>
    <phoneticPr fontId="1"/>
  </si>
  <si>
    <t>構築物売却益</t>
    <rPh sb="0" eb="3">
      <t>コウチクブツ</t>
    </rPh>
    <rPh sb="3" eb="6">
      <t>バイキャクエキ</t>
    </rPh>
    <phoneticPr fontId="1"/>
  </si>
  <si>
    <t>機械及び装置売却益</t>
    <rPh sb="0" eb="2">
      <t>キカイ</t>
    </rPh>
    <rPh sb="2" eb="3">
      <t>オヨ</t>
    </rPh>
    <rPh sb="4" eb="6">
      <t>ソウチ</t>
    </rPh>
    <rPh sb="6" eb="9">
      <t>バイキャクエキ</t>
    </rPh>
    <phoneticPr fontId="1"/>
  </si>
  <si>
    <t>車輌運搬具売却益</t>
    <rPh sb="0" eb="1">
      <t>シャ</t>
    </rPh>
    <rPh sb="1" eb="2">
      <t>リョウ</t>
    </rPh>
    <rPh sb="2" eb="4">
      <t>ウンパン</t>
    </rPh>
    <rPh sb="4" eb="5">
      <t>グ</t>
    </rPh>
    <rPh sb="5" eb="8">
      <t>バイキャクエキ</t>
    </rPh>
    <phoneticPr fontId="1"/>
  </si>
  <si>
    <t>器具及び備品売却益</t>
    <rPh sb="0" eb="2">
      <t>キグ</t>
    </rPh>
    <rPh sb="2" eb="3">
      <t>オヨ</t>
    </rPh>
    <rPh sb="4" eb="6">
      <t>ビヒン</t>
    </rPh>
    <rPh sb="6" eb="9">
      <t>バイキャクエキ</t>
    </rPh>
    <phoneticPr fontId="1"/>
  </si>
  <si>
    <t>権利売却益</t>
    <rPh sb="0" eb="2">
      <t>ケンリ</t>
    </rPh>
    <rPh sb="2" eb="5">
      <t>バイキャクエキ</t>
    </rPh>
    <phoneticPr fontId="1"/>
  </si>
  <si>
    <t>ソフトウェア売却益</t>
    <rPh sb="6" eb="9">
      <t>バイキャクエキ</t>
    </rPh>
    <phoneticPr fontId="1"/>
  </si>
  <si>
    <t>その他の売却益</t>
    <rPh sb="2" eb="3">
      <t>タ</t>
    </rPh>
    <rPh sb="4" eb="7">
      <t>バイキャクエキ</t>
    </rPh>
    <phoneticPr fontId="1"/>
  </si>
  <si>
    <t>元入金収入</t>
    <rPh sb="0" eb="2">
      <t>モトイレ</t>
    </rPh>
    <rPh sb="2" eb="3">
      <t>キン</t>
    </rPh>
    <rPh sb="3" eb="5">
      <t>シュウニュウ</t>
    </rPh>
    <phoneticPr fontId="1"/>
  </si>
  <si>
    <t>社会福祉事業会計元入金収入</t>
    <rPh sb="0" eb="2">
      <t>シャカイ</t>
    </rPh>
    <rPh sb="2" eb="4">
      <t>フクシ</t>
    </rPh>
    <rPh sb="4" eb="6">
      <t>ジギョウ</t>
    </rPh>
    <rPh sb="6" eb="8">
      <t>カイケイ</t>
    </rPh>
    <rPh sb="8" eb="9">
      <t>ガン</t>
    </rPh>
    <rPh sb="9" eb="11">
      <t>ニュウキン</t>
    </rPh>
    <rPh sb="11" eb="13">
      <t>シュウニュウ</t>
    </rPh>
    <phoneticPr fontId="1"/>
  </si>
  <si>
    <t>その他の経理区分元入金収入</t>
    <rPh sb="2" eb="3">
      <t>タ</t>
    </rPh>
    <rPh sb="4" eb="6">
      <t>ケイリ</t>
    </rPh>
    <rPh sb="6" eb="8">
      <t>クブン</t>
    </rPh>
    <rPh sb="8" eb="9">
      <t>ガン</t>
    </rPh>
    <rPh sb="9" eb="11">
      <t>ニュウキン</t>
    </rPh>
    <rPh sb="11" eb="13">
      <t>シュウニュウ</t>
    </rPh>
    <phoneticPr fontId="1"/>
  </si>
  <si>
    <t>施設整備等収入計（4）</t>
    <rPh sb="0" eb="2">
      <t>シセツ</t>
    </rPh>
    <rPh sb="2" eb="5">
      <t>セイビトウ</t>
    </rPh>
    <rPh sb="5" eb="7">
      <t>シュウニュウ</t>
    </rPh>
    <rPh sb="7" eb="8">
      <t>ケイ</t>
    </rPh>
    <phoneticPr fontId="1"/>
  </si>
  <si>
    <t>固定資産取得支出及び繰入支出</t>
    <rPh sb="0" eb="2">
      <t>コテイ</t>
    </rPh>
    <rPh sb="2" eb="4">
      <t>シサン</t>
    </rPh>
    <rPh sb="4" eb="6">
      <t>シュトク</t>
    </rPh>
    <rPh sb="6" eb="8">
      <t>シシュツ</t>
    </rPh>
    <rPh sb="8" eb="9">
      <t>オヨ</t>
    </rPh>
    <rPh sb="10" eb="12">
      <t>クリイレ</t>
    </rPh>
    <rPh sb="12" eb="14">
      <t>シシュツ</t>
    </rPh>
    <phoneticPr fontId="1"/>
  </si>
  <si>
    <t>基本財産取得支出及び繰入支出</t>
    <rPh sb="0" eb="2">
      <t>キホン</t>
    </rPh>
    <rPh sb="2" eb="4">
      <t>ザイサン</t>
    </rPh>
    <rPh sb="4" eb="6">
      <t>シュトク</t>
    </rPh>
    <rPh sb="6" eb="8">
      <t>シシュツ</t>
    </rPh>
    <rPh sb="8" eb="9">
      <t>オヨ</t>
    </rPh>
    <rPh sb="10" eb="12">
      <t>クリイレ</t>
    </rPh>
    <rPh sb="12" eb="14">
      <t>シシュツ</t>
    </rPh>
    <phoneticPr fontId="1"/>
  </si>
  <si>
    <t>基本財産特定預金繰入支出</t>
    <rPh sb="0" eb="2">
      <t>キホン</t>
    </rPh>
    <rPh sb="2" eb="4">
      <t>ザイサン</t>
    </rPh>
    <rPh sb="4" eb="6">
      <t>トクテイ</t>
    </rPh>
    <rPh sb="6" eb="8">
      <t>ヨキン</t>
    </rPh>
    <rPh sb="8" eb="10">
      <t>クリイレ</t>
    </rPh>
    <rPh sb="10" eb="12">
      <t>シシュツ</t>
    </rPh>
    <phoneticPr fontId="1"/>
  </si>
  <si>
    <t>建物取得支出</t>
    <rPh sb="0" eb="2">
      <t>タテモノ</t>
    </rPh>
    <rPh sb="2" eb="4">
      <t>シュトク</t>
    </rPh>
    <rPh sb="4" eb="6">
      <t>シシュツ</t>
    </rPh>
    <phoneticPr fontId="1"/>
  </si>
  <si>
    <t>建物附属設備取得支出</t>
    <rPh sb="0" eb="2">
      <t>タテモノ</t>
    </rPh>
    <rPh sb="2" eb="4">
      <t>フゾク</t>
    </rPh>
    <rPh sb="4" eb="6">
      <t>セツビ</t>
    </rPh>
    <rPh sb="6" eb="8">
      <t>シュトク</t>
    </rPh>
    <rPh sb="8" eb="10">
      <t>シシュツ</t>
    </rPh>
    <phoneticPr fontId="1"/>
  </si>
  <si>
    <t>土地取得支出</t>
    <rPh sb="0" eb="2">
      <t>トチ</t>
    </rPh>
    <rPh sb="2" eb="4">
      <t>シュトク</t>
    </rPh>
    <rPh sb="4" eb="6">
      <t>シシュツ</t>
    </rPh>
    <phoneticPr fontId="1"/>
  </si>
  <si>
    <t>その他の固定資産取得支出</t>
    <rPh sb="2" eb="3">
      <t>タ</t>
    </rPh>
    <rPh sb="4" eb="6">
      <t>コテイ</t>
    </rPh>
    <rPh sb="6" eb="8">
      <t>シサン</t>
    </rPh>
    <rPh sb="8" eb="10">
      <t>シュトク</t>
    </rPh>
    <rPh sb="10" eb="12">
      <t>シシュツ</t>
    </rPh>
    <phoneticPr fontId="1"/>
  </si>
  <si>
    <t>構築物取得支出</t>
    <rPh sb="0" eb="3">
      <t>コウチクブツ</t>
    </rPh>
    <rPh sb="3" eb="5">
      <t>シュトク</t>
    </rPh>
    <rPh sb="5" eb="7">
      <t>シシュツ</t>
    </rPh>
    <phoneticPr fontId="1"/>
  </si>
  <si>
    <t>機械及び装置取得支出</t>
    <rPh sb="0" eb="2">
      <t>キカイ</t>
    </rPh>
    <rPh sb="2" eb="3">
      <t>オヨ</t>
    </rPh>
    <rPh sb="4" eb="6">
      <t>ソウチ</t>
    </rPh>
    <rPh sb="6" eb="8">
      <t>シュトク</t>
    </rPh>
    <rPh sb="8" eb="10">
      <t>シシュツ</t>
    </rPh>
    <phoneticPr fontId="1"/>
  </si>
  <si>
    <t>車輌運搬具取得支出</t>
    <rPh sb="0" eb="1">
      <t>シャ</t>
    </rPh>
    <rPh sb="1" eb="2">
      <t>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1"/>
  </si>
  <si>
    <t>器具及び備品取得支出</t>
    <rPh sb="0" eb="2">
      <t>キグ</t>
    </rPh>
    <rPh sb="2" eb="3">
      <t>オヨ</t>
    </rPh>
    <rPh sb="4" eb="6">
      <t>ビヒン</t>
    </rPh>
    <rPh sb="6" eb="8">
      <t>シュトク</t>
    </rPh>
    <rPh sb="8" eb="10">
      <t>シシュツ</t>
    </rPh>
    <phoneticPr fontId="1"/>
  </si>
  <si>
    <t>権利取得支出</t>
    <rPh sb="0" eb="2">
      <t>ケンリ</t>
    </rPh>
    <rPh sb="2" eb="4">
      <t>シュトク</t>
    </rPh>
    <rPh sb="4" eb="6">
      <t>シシュツ</t>
    </rPh>
    <phoneticPr fontId="1"/>
  </si>
  <si>
    <t>ソフトウェア取得支出</t>
    <rPh sb="6" eb="8">
      <t>シュトク</t>
    </rPh>
    <rPh sb="8" eb="10">
      <t>シシュツ</t>
    </rPh>
    <phoneticPr fontId="1"/>
  </si>
  <si>
    <t>その他の取得支出</t>
    <rPh sb="2" eb="3">
      <t>タ</t>
    </rPh>
    <rPh sb="4" eb="6">
      <t>シュトク</t>
    </rPh>
    <rPh sb="6" eb="8">
      <t>シシュツ</t>
    </rPh>
    <phoneticPr fontId="1"/>
  </si>
  <si>
    <t>元入金支出</t>
    <rPh sb="0" eb="1">
      <t>ガン</t>
    </rPh>
    <rPh sb="1" eb="3">
      <t>ニュウキン</t>
    </rPh>
    <rPh sb="3" eb="5">
      <t>シシュツ</t>
    </rPh>
    <phoneticPr fontId="1"/>
  </si>
  <si>
    <t>公益事業会計元入金支出</t>
    <rPh sb="0" eb="2">
      <t>コウエキ</t>
    </rPh>
    <rPh sb="2" eb="4">
      <t>ジギョウ</t>
    </rPh>
    <rPh sb="4" eb="6">
      <t>カイケイ</t>
    </rPh>
    <rPh sb="6" eb="7">
      <t>ガン</t>
    </rPh>
    <rPh sb="7" eb="9">
      <t>ニュウキン</t>
    </rPh>
    <rPh sb="9" eb="11">
      <t>シシュツ</t>
    </rPh>
    <phoneticPr fontId="1"/>
  </si>
  <si>
    <t>その他の経理区分元入金組入額</t>
    <rPh sb="2" eb="3">
      <t>タ</t>
    </rPh>
    <rPh sb="4" eb="6">
      <t>ケイリ</t>
    </rPh>
    <rPh sb="6" eb="8">
      <t>クブン</t>
    </rPh>
    <rPh sb="8" eb="9">
      <t>ガン</t>
    </rPh>
    <rPh sb="9" eb="11">
      <t>ニュウキン</t>
    </rPh>
    <rPh sb="11" eb="13">
      <t>クミイ</t>
    </rPh>
    <rPh sb="13" eb="14">
      <t>ガク</t>
    </rPh>
    <phoneticPr fontId="1"/>
  </si>
  <si>
    <t>収益事業会計元入金支出</t>
    <rPh sb="0" eb="2">
      <t>シュウエキ</t>
    </rPh>
    <rPh sb="2" eb="4">
      <t>ジギョウ</t>
    </rPh>
    <rPh sb="4" eb="6">
      <t>カイケイ</t>
    </rPh>
    <rPh sb="6" eb="7">
      <t>ガン</t>
    </rPh>
    <rPh sb="7" eb="9">
      <t>ニュウキン</t>
    </rPh>
    <rPh sb="9" eb="11">
      <t>シシュツ</t>
    </rPh>
    <phoneticPr fontId="1"/>
  </si>
  <si>
    <t>施設整備等支出計（5）</t>
    <rPh sb="0" eb="2">
      <t>シセツ</t>
    </rPh>
    <rPh sb="2" eb="5">
      <t>セイビトウ</t>
    </rPh>
    <rPh sb="5" eb="7">
      <t>シシュツ</t>
    </rPh>
    <rPh sb="7" eb="8">
      <t>ケイ</t>
    </rPh>
    <phoneticPr fontId="1"/>
  </si>
  <si>
    <t>施設整備等資金収支差額（6）=（4）-（5）</t>
    <rPh sb="0" eb="2">
      <t>シセツ</t>
    </rPh>
    <rPh sb="2" eb="5">
      <t>セイビトウ</t>
    </rPh>
    <rPh sb="5" eb="7">
      <t>シキン</t>
    </rPh>
    <rPh sb="7" eb="9">
      <t>シュウシ</t>
    </rPh>
    <rPh sb="9" eb="11">
      <t>サガク</t>
    </rPh>
    <phoneticPr fontId="1"/>
  </si>
  <si>
    <t>財務活動による収支</t>
    <rPh sb="0" eb="2">
      <t>ザイム</t>
    </rPh>
    <rPh sb="2" eb="4">
      <t>カツドウ</t>
    </rPh>
    <rPh sb="7" eb="9">
      <t>シュウシ</t>
    </rPh>
    <phoneticPr fontId="1"/>
  </si>
  <si>
    <t>リサイクル預託金売却収入</t>
    <rPh sb="5" eb="8">
      <t>ヨタクキン</t>
    </rPh>
    <rPh sb="8" eb="10">
      <t>バイキャク</t>
    </rPh>
    <rPh sb="10" eb="12">
      <t>シュウニュウ</t>
    </rPh>
    <phoneticPr fontId="1"/>
  </si>
  <si>
    <t>借入金収入</t>
    <rPh sb="0" eb="2">
      <t>カリイレ</t>
    </rPh>
    <rPh sb="2" eb="3">
      <t>キン</t>
    </rPh>
    <rPh sb="3" eb="5">
      <t>シュウニュウ</t>
    </rPh>
    <phoneticPr fontId="1"/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</si>
  <si>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1"/>
  </si>
  <si>
    <t>長期運営資金借入金収入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シュウニュウ</t>
    </rPh>
    <phoneticPr fontId="1"/>
  </si>
  <si>
    <t>投資有価証券売却収入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シュウニュウ</t>
    </rPh>
    <phoneticPr fontId="1"/>
  </si>
  <si>
    <t>借入金元金償還補助金収入</t>
    <rPh sb="0" eb="2">
      <t>カリイレ</t>
    </rPh>
    <rPh sb="2" eb="3">
      <t>キン</t>
    </rPh>
    <rPh sb="3" eb="5">
      <t>ガンキン</t>
    </rPh>
    <rPh sb="5" eb="7">
      <t>ショウカン</t>
    </rPh>
    <rPh sb="7" eb="10">
      <t>ホジョキン</t>
    </rPh>
    <rPh sb="10" eb="12">
      <t>シュウニュウ</t>
    </rPh>
    <phoneticPr fontId="1"/>
  </si>
  <si>
    <t>積立預金取崩収入</t>
    <rPh sb="0" eb="2">
      <t>ツミタテ</t>
    </rPh>
    <rPh sb="2" eb="4">
      <t>ヨキン</t>
    </rPh>
    <rPh sb="4" eb="6">
      <t>トリクズシ</t>
    </rPh>
    <rPh sb="6" eb="8">
      <t>シュウニュウ</t>
    </rPh>
    <phoneticPr fontId="1"/>
  </si>
  <si>
    <t>人件費積立預金取崩収入</t>
    <rPh sb="0" eb="3">
      <t>ジンケンヒ</t>
    </rPh>
    <rPh sb="3" eb="5">
      <t>ツミタテ</t>
    </rPh>
    <rPh sb="5" eb="7">
      <t>ヨキン</t>
    </rPh>
    <rPh sb="7" eb="9">
      <t>トリクズシ</t>
    </rPh>
    <rPh sb="9" eb="11">
      <t>シュウニュウ</t>
    </rPh>
    <phoneticPr fontId="1"/>
  </si>
  <si>
    <t>修繕積立預金取崩収入</t>
    <rPh sb="0" eb="2">
      <t>シュウゼン</t>
    </rPh>
    <rPh sb="2" eb="4">
      <t>ツミタテ</t>
    </rPh>
    <phoneticPr fontId="1"/>
  </si>
  <si>
    <t>備品等購入積立預金取崩収入</t>
    <rPh sb="0" eb="3">
      <t>ビヒントウ</t>
    </rPh>
    <rPh sb="3" eb="5">
      <t>コウニュウ</t>
    </rPh>
    <phoneticPr fontId="1"/>
  </si>
  <si>
    <t>保育所施設・設備整備積立預金取崩収入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phoneticPr fontId="1"/>
  </si>
  <si>
    <t>移行時特別積立預金取崩収入</t>
    <rPh sb="0" eb="3">
      <t>イコウジ</t>
    </rPh>
    <rPh sb="3" eb="5">
      <t>トクベツ</t>
    </rPh>
    <phoneticPr fontId="1"/>
  </si>
  <si>
    <t>移行時減価償却特別積立預金取崩収入</t>
    <rPh sb="0" eb="3">
      <t>イコウジ</t>
    </rPh>
    <rPh sb="3" eb="5">
      <t>ゲンカ</t>
    </rPh>
    <rPh sb="5" eb="7">
      <t>ショウキャク</t>
    </rPh>
    <rPh sb="7" eb="9">
      <t>トクベツ</t>
    </rPh>
    <phoneticPr fontId="1"/>
  </si>
  <si>
    <t>退職共済積立預金取崩収入</t>
    <rPh sb="0" eb="2">
      <t>タイショク</t>
    </rPh>
    <rPh sb="2" eb="4">
      <t>キョウサイ</t>
    </rPh>
    <phoneticPr fontId="1"/>
  </si>
  <si>
    <t>その他の積立預金取崩収入</t>
    <rPh sb="2" eb="3">
      <t>タ</t>
    </rPh>
    <phoneticPr fontId="1"/>
  </si>
  <si>
    <t>その他の収入</t>
    <rPh sb="2" eb="3">
      <t>タ</t>
    </rPh>
    <rPh sb="4" eb="6">
      <t>シュウニュウ</t>
    </rPh>
    <phoneticPr fontId="1"/>
  </si>
  <si>
    <t>長期貸付金回収収入</t>
    <rPh sb="0" eb="2">
      <t>チョウキ</t>
    </rPh>
    <rPh sb="2" eb="4">
      <t>カシツケ</t>
    </rPh>
    <rPh sb="4" eb="5">
      <t>キン</t>
    </rPh>
    <rPh sb="5" eb="7">
      <t>カイシュウ</t>
    </rPh>
    <rPh sb="7" eb="9">
      <t>シュウニュウ</t>
    </rPh>
    <phoneticPr fontId="1"/>
  </si>
  <si>
    <t>長期預け金返還金収入</t>
    <rPh sb="0" eb="2">
      <t>チョウキ</t>
    </rPh>
    <rPh sb="2" eb="3">
      <t>アズ</t>
    </rPh>
    <rPh sb="4" eb="5">
      <t>キン</t>
    </rPh>
    <rPh sb="5" eb="8">
      <t>ヘンカンキン</t>
    </rPh>
    <rPh sb="8" eb="10">
      <t>シュウニュウ</t>
    </rPh>
    <phoneticPr fontId="1"/>
  </si>
  <si>
    <t>敷金・保証金等預け金返還金収入</t>
    <rPh sb="0" eb="2">
      <t>シキキン</t>
    </rPh>
    <rPh sb="3" eb="5">
      <t>ホショウ</t>
    </rPh>
    <rPh sb="5" eb="6">
      <t>キン</t>
    </rPh>
    <rPh sb="6" eb="7">
      <t>トウ</t>
    </rPh>
    <rPh sb="7" eb="8">
      <t>アズ</t>
    </rPh>
    <rPh sb="9" eb="10">
      <t>キン</t>
    </rPh>
    <rPh sb="10" eb="12">
      <t>ヘンカン</t>
    </rPh>
    <rPh sb="12" eb="13">
      <t>キン</t>
    </rPh>
    <rPh sb="13" eb="15">
      <t>シュウニュウ</t>
    </rPh>
    <phoneticPr fontId="1"/>
  </si>
  <si>
    <t>退職共済預け金収入</t>
    <rPh sb="0" eb="2">
      <t>タイショク</t>
    </rPh>
    <rPh sb="2" eb="4">
      <t>キョウサイ</t>
    </rPh>
    <rPh sb="4" eb="5">
      <t>アズ</t>
    </rPh>
    <rPh sb="6" eb="7">
      <t>キン</t>
    </rPh>
    <rPh sb="7" eb="9">
      <t>シュウニュウ</t>
    </rPh>
    <phoneticPr fontId="1"/>
  </si>
  <si>
    <t>長期預り金収入</t>
    <rPh sb="0" eb="2">
      <t>チョウキ</t>
    </rPh>
    <rPh sb="2" eb="3">
      <t>アズ</t>
    </rPh>
    <rPh sb="4" eb="5">
      <t>キン</t>
    </rPh>
    <rPh sb="5" eb="7">
      <t>シュウニュウ</t>
    </rPh>
    <phoneticPr fontId="1"/>
  </si>
  <si>
    <t>敷金・保証金等預り金収入</t>
    <rPh sb="0" eb="2">
      <t>シキキン</t>
    </rPh>
    <rPh sb="3" eb="5">
      <t>ホショウ</t>
    </rPh>
    <rPh sb="5" eb="6">
      <t>キン</t>
    </rPh>
    <rPh sb="6" eb="7">
      <t>トウ</t>
    </rPh>
    <rPh sb="7" eb="8">
      <t>アズ</t>
    </rPh>
    <rPh sb="9" eb="10">
      <t>キン</t>
    </rPh>
    <rPh sb="10" eb="12">
      <t>シュウニュウ</t>
    </rPh>
    <phoneticPr fontId="1"/>
  </si>
  <si>
    <t>長期運営資金元金償還寄附金収入</t>
    <rPh sb="0" eb="2">
      <t>チョウキ</t>
    </rPh>
    <rPh sb="2" eb="4">
      <t>ウンエイ</t>
    </rPh>
    <rPh sb="4" eb="6">
      <t>シキン</t>
    </rPh>
    <rPh sb="6" eb="8">
      <t>ガンキン</t>
    </rPh>
    <rPh sb="8" eb="10">
      <t>ショウカン</t>
    </rPh>
    <rPh sb="10" eb="13">
      <t>キフキン</t>
    </rPh>
    <rPh sb="13" eb="15">
      <t>シュウニュウ</t>
    </rPh>
    <phoneticPr fontId="1"/>
  </si>
  <si>
    <t>財務集計（7）</t>
    <rPh sb="0" eb="2">
      <t>ザイム</t>
    </rPh>
    <rPh sb="2" eb="4">
      <t>シュウケイ</t>
    </rPh>
    <phoneticPr fontId="1"/>
  </si>
  <si>
    <t>借入金元金償還金支出</t>
    <rPh sb="0" eb="2">
      <t>カリイレ</t>
    </rPh>
    <rPh sb="2" eb="3">
      <t>キン</t>
    </rPh>
    <rPh sb="3" eb="5">
      <t>ガンキン</t>
    </rPh>
    <rPh sb="5" eb="7">
      <t>ショウカン</t>
    </rPh>
    <rPh sb="7" eb="8">
      <t>キン</t>
    </rPh>
    <rPh sb="8" eb="10">
      <t>シシュツ</t>
    </rPh>
    <phoneticPr fontId="1"/>
  </si>
  <si>
    <t>設備資金借入金償還金支出</t>
    <rPh sb="0" eb="2">
      <t>セツビ</t>
    </rPh>
    <rPh sb="2" eb="4">
      <t>シキン</t>
    </rPh>
    <rPh sb="4" eb="6">
      <t>カリイレ</t>
    </rPh>
    <rPh sb="6" eb="7">
      <t>キン</t>
    </rPh>
    <rPh sb="7" eb="10">
      <t>ショウカンキン</t>
    </rPh>
    <rPh sb="10" eb="12">
      <t>シシュツ</t>
    </rPh>
    <phoneticPr fontId="1"/>
  </si>
  <si>
    <t>長期運営資金借入金償還金支出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2">
      <t>ショウカンキン</t>
    </rPh>
    <rPh sb="12" eb="14">
      <t>シシュツ</t>
    </rPh>
    <phoneticPr fontId="1"/>
  </si>
  <si>
    <t>投資有価証券取得支出</t>
    <rPh sb="0" eb="2">
      <t>トウシ</t>
    </rPh>
    <rPh sb="2" eb="4">
      <t>ユウカ</t>
    </rPh>
    <rPh sb="4" eb="6">
      <t>ショウケン</t>
    </rPh>
    <rPh sb="6" eb="8">
      <t>シュトク</t>
    </rPh>
    <rPh sb="8" eb="10">
      <t>シシュツ</t>
    </rPh>
    <phoneticPr fontId="1"/>
  </si>
  <si>
    <t>積立預金積立支出</t>
    <rPh sb="0" eb="2">
      <t>ツミタテ</t>
    </rPh>
    <rPh sb="2" eb="4">
      <t>ヨキン</t>
    </rPh>
    <rPh sb="4" eb="6">
      <t>ツミタテ</t>
    </rPh>
    <rPh sb="6" eb="8">
      <t>シシュツ</t>
    </rPh>
    <phoneticPr fontId="1"/>
  </si>
  <si>
    <t>人件費積立預金積立支出</t>
    <rPh sb="0" eb="3">
      <t>ジンケンヒ</t>
    </rPh>
    <rPh sb="3" eb="5">
      <t>ツミタテ</t>
    </rPh>
    <rPh sb="5" eb="7">
      <t>ヨキン</t>
    </rPh>
    <rPh sb="7" eb="9">
      <t>ツミタテ</t>
    </rPh>
    <rPh sb="9" eb="11">
      <t>シシュツ</t>
    </rPh>
    <phoneticPr fontId="1"/>
  </si>
  <si>
    <t>修繕積立預金積立支出</t>
    <rPh sb="0" eb="2">
      <t>シュウゼン</t>
    </rPh>
    <rPh sb="2" eb="4">
      <t>ツミタテ</t>
    </rPh>
    <rPh sb="6" eb="8">
      <t>ツミタテ</t>
    </rPh>
    <rPh sb="8" eb="10">
      <t>シシュツ</t>
    </rPh>
    <phoneticPr fontId="1"/>
  </si>
  <si>
    <t>備品等購入積立預金積立支出</t>
    <rPh sb="0" eb="3">
      <t>ビヒントウ</t>
    </rPh>
    <rPh sb="3" eb="5">
      <t>コウニュウ</t>
    </rPh>
    <rPh sb="9" eb="11">
      <t>ツミタテ</t>
    </rPh>
    <rPh sb="11" eb="13">
      <t>シシュツ</t>
    </rPh>
    <phoneticPr fontId="1"/>
  </si>
  <si>
    <t>保育所施設・設備整備積立預金積立支出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4" eb="16">
      <t>ツミタテ</t>
    </rPh>
    <rPh sb="16" eb="18">
      <t>シシュツ</t>
    </rPh>
    <phoneticPr fontId="1"/>
  </si>
  <si>
    <t>退職共済積立預金積立支出</t>
    <rPh sb="0" eb="2">
      <t>タイショク</t>
    </rPh>
    <rPh sb="2" eb="4">
      <t>キョウサイ</t>
    </rPh>
    <rPh sb="8" eb="10">
      <t>ツミタテ</t>
    </rPh>
    <rPh sb="10" eb="12">
      <t>シシュツ</t>
    </rPh>
    <phoneticPr fontId="1"/>
  </si>
  <si>
    <t>その他の積立預金積立支出</t>
    <rPh sb="2" eb="3">
      <t>タ</t>
    </rPh>
    <rPh sb="8" eb="10">
      <t>ツミタテ</t>
    </rPh>
    <rPh sb="10" eb="12">
      <t>シシュツ</t>
    </rPh>
    <phoneticPr fontId="1"/>
  </si>
  <si>
    <t>その他の支出</t>
    <rPh sb="2" eb="3">
      <t>タ</t>
    </rPh>
    <rPh sb="4" eb="6">
      <t>シシュツ</t>
    </rPh>
    <phoneticPr fontId="1"/>
  </si>
  <si>
    <t>長期貸付金支出</t>
    <rPh sb="0" eb="2">
      <t>チョウキ</t>
    </rPh>
    <rPh sb="2" eb="4">
      <t>カシツケ</t>
    </rPh>
    <rPh sb="4" eb="5">
      <t>キン</t>
    </rPh>
    <rPh sb="5" eb="7">
      <t>シシュツ</t>
    </rPh>
    <phoneticPr fontId="1"/>
  </si>
  <si>
    <t>長期預け金支出</t>
    <rPh sb="0" eb="2">
      <t>チョウキ</t>
    </rPh>
    <rPh sb="2" eb="3">
      <t>アズ</t>
    </rPh>
    <rPh sb="4" eb="5">
      <t>キン</t>
    </rPh>
    <rPh sb="5" eb="7">
      <t>シシュツ</t>
    </rPh>
    <phoneticPr fontId="1"/>
  </si>
  <si>
    <t>敷金・保証金等預け金支出</t>
    <rPh sb="0" eb="2">
      <t>シキキン</t>
    </rPh>
    <rPh sb="3" eb="5">
      <t>ホショウ</t>
    </rPh>
    <rPh sb="5" eb="6">
      <t>キン</t>
    </rPh>
    <rPh sb="6" eb="7">
      <t>トウ</t>
    </rPh>
    <rPh sb="7" eb="8">
      <t>アズ</t>
    </rPh>
    <rPh sb="9" eb="10">
      <t>キン</t>
    </rPh>
    <rPh sb="10" eb="12">
      <t>シシュツ</t>
    </rPh>
    <phoneticPr fontId="1"/>
  </si>
  <si>
    <t>退職共済預け金支出</t>
    <rPh sb="0" eb="2">
      <t>タイショク</t>
    </rPh>
    <rPh sb="2" eb="4">
      <t>キョウサイ</t>
    </rPh>
    <rPh sb="4" eb="5">
      <t>アズ</t>
    </rPh>
    <rPh sb="6" eb="7">
      <t>キン</t>
    </rPh>
    <rPh sb="7" eb="9">
      <t>シシュツ</t>
    </rPh>
    <phoneticPr fontId="1"/>
  </si>
  <si>
    <t>長期預り金返還金支出</t>
    <rPh sb="0" eb="2">
      <t>チョウキ</t>
    </rPh>
    <rPh sb="2" eb="3">
      <t>アズカ</t>
    </rPh>
    <rPh sb="4" eb="5">
      <t>キン</t>
    </rPh>
    <rPh sb="5" eb="7">
      <t>ヘンカン</t>
    </rPh>
    <rPh sb="7" eb="8">
      <t>キン</t>
    </rPh>
    <rPh sb="8" eb="10">
      <t>シシュツ</t>
    </rPh>
    <phoneticPr fontId="1"/>
  </si>
  <si>
    <t>敷金・保証金等預り金返還金支出</t>
    <rPh sb="0" eb="2">
      <t>シキキン</t>
    </rPh>
    <rPh sb="3" eb="5">
      <t>ホショウ</t>
    </rPh>
    <rPh sb="5" eb="6">
      <t>キン</t>
    </rPh>
    <rPh sb="6" eb="7">
      <t>トウ</t>
    </rPh>
    <rPh sb="7" eb="8">
      <t>アズカ</t>
    </rPh>
    <rPh sb="9" eb="10">
      <t>キン</t>
    </rPh>
    <rPh sb="10" eb="12">
      <t>ヘンカン</t>
    </rPh>
    <rPh sb="12" eb="13">
      <t>キン</t>
    </rPh>
    <rPh sb="13" eb="15">
      <t>シシュツ</t>
    </rPh>
    <phoneticPr fontId="1"/>
  </si>
  <si>
    <t>諸口リサイクル預託金</t>
    <rPh sb="0" eb="2">
      <t>モロクチ</t>
    </rPh>
    <rPh sb="7" eb="10">
      <t>ヨタクキン</t>
    </rPh>
    <phoneticPr fontId="1"/>
  </si>
  <si>
    <t>流動資産評価減等による資金減少額等</t>
    <rPh sb="0" eb="2">
      <t>リュウドウ</t>
    </rPh>
    <rPh sb="2" eb="4">
      <t>シサン</t>
    </rPh>
    <rPh sb="4" eb="6">
      <t>ヒョウカ</t>
    </rPh>
    <rPh sb="6" eb="7">
      <t>ゲン</t>
    </rPh>
    <rPh sb="7" eb="8">
      <t>トウ</t>
    </rPh>
    <rPh sb="11" eb="13">
      <t>シキン</t>
    </rPh>
    <rPh sb="13" eb="17">
      <t>ゲンショウガクトウ</t>
    </rPh>
    <phoneticPr fontId="1"/>
  </si>
  <si>
    <t>徴収不能額</t>
    <rPh sb="0" eb="2">
      <t>チョウシュウ</t>
    </rPh>
    <rPh sb="2" eb="3">
      <t>フ</t>
    </rPh>
    <rPh sb="3" eb="4">
      <t>ノウ</t>
    </rPh>
    <rPh sb="4" eb="5">
      <t>ガク</t>
    </rPh>
    <phoneticPr fontId="1"/>
  </si>
  <si>
    <t>有価証券売却益（売却収入）</t>
    <rPh sb="0" eb="2">
      <t>ユウカ</t>
    </rPh>
    <rPh sb="2" eb="4">
      <t>ショウケン</t>
    </rPh>
    <rPh sb="4" eb="7">
      <t>バイキャクエキ</t>
    </rPh>
    <rPh sb="8" eb="10">
      <t>バイキャク</t>
    </rPh>
    <rPh sb="10" eb="12">
      <t>シュウニュウ</t>
    </rPh>
    <phoneticPr fontId="1"/>
  </si>
  <si>
    <t>その他の評価損</t>
    <rPh sb="2" eb="3">
      <t>タ</t>
    </rPh>
    <rPh sb="4" eb="6">
      <t>ヒョウカ</t>
    </rPh>
    <rPh sb="6" eb="7">
      <t>ソン</t>
    </rPh>
    <phoneticPr fontId="1"/>
  </si>
  <si>
    <t>財務支出計（8）</t>
    <rPh sb="0" eb="2">
      <t>ザイム</t>
    </rPh>
    <rPh sb="2" eb="4">
      <t>シシュツ</t>
    </rPh>
    <rPh sb="4" eb="5">
      <t>ケイ</t>
    </rPh>
    <phoneticPr fontId="1"/>
  </si>
  <si>
    <t>財務活動資金収支差額（9）=（7）-（8）</t>
    <rPh sb="0" eb="2">
      <t>ザイム</t>
    </rPh>
    <rPh sb="2" eb="4">
      <t>カツドウ</t>
    </rPh>
    <rPh sb="4" eb="6">
      <t>シキン</t>
    </rPh>
    <rPh sb="6" eb="8">
      <t>シュウシ</t>
    </rPh>
    <rPh sb="8" eb="10">
      <t>サガク</t>
    </rPh>
    <phoneticPr fontId="1"/>
  </si>
  <si>
    <t>当期資金収支差額合計（11）=（3）+（6）+（9）-（10）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1"/>
  </si>
  <si>
    <t>前期末支払資金残高（12）</t>
    <rPh sb="0" eb="3">
      <t>ゼンキマツ</t>
    </rPh>
    <rPh sb="3" eb="5">
      <t>シハライ</t>
    </rPh>
    <rPh sb="5" eb="7">
      <t>シキン</t>
    </rPh>
    <rPh sb="7" eb="9">
      <t>ザンダカ</t>
    </rPh>
    <phoneticPr fontId="1"/>
  </si>
  <si>
    <t>当期末支払資金残高（11）+（12）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1"/>
  </si>
  <si>
    <t>　　介護認定調査</t>
    <rPh sb="2" eb="4">
      <t>カイゴ</t>
    </rPh>
    <rPh sb="4" eb="6">
      <t>ニンテイ</t>
    </rPh>
    <rPh sb="6" eb="8">
      <t>チョウサ</t>
    </rPh>
    <phoneticPr fontId="1"/>
  </si>
  <si>
    <t>（単位：円）</t>
    <rPh sb="1" eb="3">
      <t>タンイ</t>
    </rPh>
    <rPh sb="4" eb="5">
      <t>エン</t>
    </rPh>
    <phoneticPr fontId="1"/>
  </si>
  <si>
    <t>（単位：円）</t>
    <rPh sb="1" eb="3">
      <t>タンイ</t>
    </rPh>
    <rPh sb="4" eb="5">
      <t>エン</t>
    </rPh>
    <phoneticPr fontId="1"/>
  </si>
  <si>
    <t>流動資産</t>
    <rPh sb="0" eb="2">
      <t>リュウドウ</t>
    </rPh>
    <rPh sb="2" eb="4">
      <t>シサン</t>
    </rPh>
    <phoneticPr fontId="1"/>
  </si>
  <si>
    <t>現金</t>
    <rPh sb="0" eb="2">
      <t>ゲンキン</t>
    </rPh>
    <phoneticPr fontId="1"/>
  </si>
  <si>
    <t>預貯金</t>
    <rPh sb="0" eb="3">
      <t>ヨチョキン</t>
    </rPh>
    <phoneticPr fontId="1"/>
  </si>
  <si>
    <t>法人運営信用金庫</t>
    <rPh sb="0" eb="2">
      <t>ホウジン</t>
    </rPh>
    <rPh sb="2" eb="4">
      <t>ウンエイ</t>
    </rPh>
    <rPh sb="4" eb="6">
      <t>シンヨウ</t>
    </rPh>
    <rPh sb="6" eb="8">
      <t>キンコ</t>
    </rPh>
    <phoneticPr fontId="1"/>
  </si>
  <si>
    <t>法人運営JA伊達みらい</t>
    <rPh sb="0" eb="2">
      <t>ホウジン</t>
    </rPh>
    <rPh sb="2" eb="4">
      <t>ウンエイ</t>
    </rPh>
    <rPh sb="6" eb="8">
      <t>ダテ</t>
    </rPh>
    <phoneticPr fontId="1"/>
  </si>
  <si>
    <t>法人運営生活援助</t>
    <rPh sb="0" eb="2">
      <t>ホウジン</t>
    </rPh>
    <rPh sb="2" eb="4">
      <t>ウンエイ</t>
    </rPh>
    <rPh sb="4" eb="6">
      <t>セイカツ</t>
    </rPh>
    <rPh sb="6" eb="8">
      <t>エンジョ</t>
    </rPh>
    <phoneticPr fontId="1"/>
  </si>
  <si>
    <t>法人運営東邦桑折</t>
    <rPh sb="0" eb="2">
      <t>ホウジン</t>
    </rPh>
    <rPh sb="2" eb="4">
      <t>ウンエイ</t>
    </rPh>
    <rPh sb="4" eb="6">
      <t>トウホウ</t>
    </rPh>
    <rPh sb="6" eb="8">
      <t>コオリ</t>
    </rPh>
    <phoneticPr fontId="1"/>
  </si>
  <si>
    <t>介護支援信用金庫</t>
    <rPh sb="0" eb="2">
      <t>カイゴ</t>
    </rPh>
    <rPh sb="2" eb="4">
      <t>シエン</t>
    </rPh>
    <rPh sb="4" eb="6">
      <t>シンヨウ</t>
    </rPh>
    <rPh sb="6" eb="8">
      <t>キンコ</t>
    </rPh>
    <phoneticPr fontId="1"/>
  </si>
  <si>
    <t>訪問介護信用金庫</t>
    <rPh sb="0" eb="2">
      <t>ホウモン</t>
    </rPh>
    <rPh sb="2" eb="4">
      <t>カイゴ</t>
    </rPh>
    <rPh sb="4" eb="6">
      <t>シンヨウ</t>
    </rPh>
    <rPh sb="6" eb="8">
      <t>キンコ</t>
    </rPh>
    <phoneticPr fontId="1"/>
  </si>
  <si>
    <t>訪問介護JA伊達みらい</t>
    <rPh sb="0" eb="2">
      <t>ホウモン</t>
    </rPh>
    <rPh sb="2" eb="4">
      <t>カイゴ</t>
    </rPh>
    <rPh sb="6" eb="8">
      <t>ダテ</t>
    </rPh>
    <phoneticPr fontId="1"/>
  </si>
  <si>
    <t>訪問入浴信用金庫</t>
    <rPh sb="0" eb="2">
      <t>ホウモン</t>
    </rPh>
    <rPh sb="2" eb="4">
      <t>ニュウヨク</t>
    </rPh>
    <rPh sb="4" eb="6">
      <t>シンヨウ</t>
    </rPh>
    <rPh sb="6" eb="8">
      <t>キンコ</t>
    </rPh>
    <phoneticPr fontId="1"/>
  </si>
  <si>
    <t>通所介護信用金庫</t>
    <rPh sb="0" eb="2">
      <t>ツウショ</t>
    </rPh>
    <rPh sb="2" eb="4">
      <t>カイゴ</t>
    </rPh>
    <rPh sb="4" eb="6">
      <t>シンヨウ</t>
    </rPh>
    <rPh sb="6" eb="8">
      <t>キンコ</t>
    </rPh>
    <phoneticPr fontId="1"/>
  </si>
  <si>
    <t>法人運営伊達みらい</t>
    <rPh sb="0" eb="2">
      <t>ホウジン</t>
    </rPh>
    <rPh sb="2" eb="4">
      <t>ウンエイ</t>
    </rPh>
    <rPh sb="4" eb="6">
      <t>ダテ</t>
    </rPh>
    <phoneticPr fontId="1"/>
  </si>
  <si>
    <t>法人運営心配ごと定期</t>
    <rPh sb="0" eb="2">
      <t>ホウジン</t>
    </rPh>
    <rPh sb="2" eb="4">
      <t>ウンエイ</t>
    </rPh>
    <rPh sb="4" eb="6">
      <t>シンパイ</t>
    </rPh>
    <rPh sb="8" eb="10">
      <t>テイキ</t>
    </rPh>
    <phoneticPr fontId="1"/>
  </si>
  <si>
    <t>訪問介護伊達みらい定期</t>
    <rPh sb="0" eb="2">
      <t>ホウモン</t>
    </rPh>
    <rPh sb="2" eb="4">
      <t>カイゴ</t>
    </rPh>
    <rPh sb="4" eb="6">
      <t>ダテ</t>
    </rPh>
    <rPh sb="9" eb="11">
      <t>テイキ</t>
    </rPh>
    <phoneticPr fontId="1"/>
  </si>
  <si>
    <t>訪問介護ゆうちょ銀行</t>
    <rPh sb="0" eb="2">
      <t>ホウモン</t>
    </rPh>
    <rPh sb="2" eb="4">
      <t>カイゴ</t>
    </rPh>
    <rPh sb="8" eb="10">
      <t>ギンコウ</t>
    </rPh>
    <phoneticPr fontId="1"/>
  </si>
  <si>
    <t>有価証券</t>
    <rPh sb="0" eb="2">
      <t>ユウカ</t>
    </rPh>
    <rPh sb="2" eb="4">
      <t>ショウケン</t>
    </rPh>
    <phoneticPr fontId="1"/>
  </si>
  <si>
    <t>未収金</t>
    <rPh sb="0" eb="3">
      <t>ミシュウキン</t>
    </rPh>
    <phoneticPr fontId="1"/>
  </si>
  <si>
    <t>未収補助金</t>
    <rPh sb="0" eb="2">
      <t>ミシュウ</t>
    </rPh>
    <rPh sb="2" eb="5">
      <t>ホジョキン</t>
    </rPh>
    <phoneticPr fontId="1"/>
  </si>
  <si>
    <t>貯蔵品</t>
    <rPh sb="0" eb="3">
      <t>チョゾウヒン</t>
    </rPh>
    <phoneticPr fontId="1"/>
  </si>
  <si>
    <t>立替金</t>
    <rPh sb="0" eb="2">
      <t>タテカエ</t>
    </rPh>
    <rPh sb="2" eb="3">
      <t>キン</t>
    </rPh>
    <phoneticPr fontId="1"/>
  </si>
  <si>
    <t>前払金</t>
    <rPh sb="0" eb="2">
      <t>マエバラ</t>
    </rPh>
    <rPh sb="2" eb="3">
      <t>キン</t>
    </rPh>
    <phoneticPr fontId="1"/>
  </si>
  <si>
    <t>短期貸付金</t>
    <rPh sb="0" eb="2">
      <t>タンキ</t>
    </rPh>
    <rPh sb="2" eb="4">
      <t>カシツケ</t>
    </rPh>
    <rPh sb="4" eb="5">
      <t>キン</t>
    </rPh>
    <phoneticPr fontId="1"/>
  </si>
  <si>
    <t>会計単位外貸付金</t>
    <rPh sb="0" eb="2">
      <t>カイケイ</t>
    </rPh>
    <rPh sb="2" eb="4">
      <t>タンイ</t>
    </rPh>
    <rPh sb="4" eb="5">
      <t>ガイ</t>
    </rPh>
    <rPh sb="5" eb="7">
      <t>カシツケ</t>
    </rPh>
    <rPh sb="7" eb="8">
      <t>キン</t>
    </rPh>
    <phoneticPr fontId="1"/>
  </si>
  <si>
    <t>その他の経理区分貸付金</t>
    <rPh sb="2" eb="3">
      <t>タ</t>
    </rPh>
    <rPh sb="4" eb="6">
      <t>ケイリ</t>
    </rPh>
    <rPh sb="6" eb="8">
      <t>クブン</t>
    </rPh>
    <rPh sb="8" eb="10">
      <t>カシツケ</t>
    </rPh>
    <rPh sb="10" eb="11">
      <t>キン</t>
    </rPh>
    <phoneticPr fontId="1"/>
  </si>
  <si>
    <t>その他の経理区分勘定</t>
    <rPh sb="2" eb="3">
      <t>タ</t>
    </rPh>
    <rPh sb="4" eb="6">
      <t>ケイリ</t>
    </rPh>
    <rPh sb="6" eb="8">
      <t>クブン</t>
    </rPh>
    <rPh sb="8" eb="10">
      <t>カンジョウ</t>
    </rPh>
    <phoneticPr fontId="1"/>
  </si>
  <si>
    <t>会計単位内貸付金</t>
    <rPh sb="0" eb="2">
      <t>カイケイ</t>
    </rPh>
    <rPh sb="2" eb="4">
      <t>タンイ</t>
    </rPh>
    <rPh sb="4" eb="5">
      <t>ナイ</t>
    </rPh>
    <rPh sb="5" eb="7">
      <t>カシツケ</t>
    </rPh>
    <rPh sb="7" eb="8">
      <t>キン</t>
    </rPh>
    <phoneticPr fontId="1"/>
  </si>
  <si>
    <t>経理区分勘定</t>
    <rPh sb="0" eb="2">
      <t>ケイリ</t>
    </rPh>
    <rPh sb="2" eb="4">
      <t>クブン</t>
    </rPh>
    <rPh sb="4" eb="6">
      <t>カンジョウ</t>
    </rPh>
    <phoneticPr fontId="1"/>
  </si>
  <si>
    <t>仮払金</t>
    <rPh sb="0" eb="2">
      <t>カリバライ</t>
    </rPh>
    <rPh sb="2" eb="3">
      <t>キン</t>
    </rPh>
    <phoneticPr fontId="1"/>
  </si>
  <si>
    <t>固定資産</t>
    <rPh sb="0" eb="2">
      <t>コテイ</t>
    </rPh>
    <rPh sb="2" eb="4">
      <t>シサン</t>
    </rPh>
    <phoneticPr fontId="1"/>
  </si>
  <si>
    <t>その他の流動資産</t>
    <rPh sb="2" eb="3">
      <t>タ</t>
    </rPh>
    <rPh sb="4" eb="6">
      <t>リュウドウ</t>
    </rPh>
    <rPh sb="6" eb="8">
      <t>シサン</t>
    </rPh>
    <phoneticPr fontId="1"/>
  </si>
  <si>
    <t>基本財産特定預金</t>
    <rPh sb="0" eb="2">
      <t>キホン</t>
    </rPh>
    <rPh sb="2" eb="4">
      <t>ザイサン</t>
    </rPh>
    <rPh sb="4" eb="6">
      <t>トクテイ</t>
    </rPh>
    <rPh sb="6" eb="8">
      <t>ヨキン</t>
    </rPh>
    <phoneticPr fontId="1"/>
  </si>
  <si>
    <t>建物</t>
    <rPh sb="0" eb="2">
      <t>タテモノ</t>
    </rPh>
    <phoneticPr fontId="1"/>
  </si>
  <si>
    <t>建物附属設備</t>
    <rPh sb="0" eb="2">
      <t>タテモノ</t>
    </rPh>
    <rPh sb="2" eb="4">
      <t>フゾク</t>
    </rPh>
    <rPh sb="4" eb="6">
      <t>セツビ</t>
    </rPh>
    <phoneticPr fontId="1"/>
  </si>
  <si>
    <t>土地</t>
    <rPh sb="0" eb="2">
      <t>トチ</t>
    </rPh>
    <phoneticPr fontId="1"/>
  </si>
  <si>
    <t>減価償却累計額△</t>
    <rPh sb="0" eb="2">
      <t>ゲンカ</t>
    </rPh>
    <rPh sb="2" eb="4">
      <t>ショウキャク</t>
    </rPh>
    <rPh sb="4" eb="7">
      <t>ルイケイガク</t>
    </rPh>
    <phoneticPr fontId="1"/>
  </si>
  <si>
    <t>その他の固定資産</t>
    <rPh sb="2" eb="3">
      <t>タ</t>
    </rPh>
    <rPh sb="4" eb="6">
      <t>コテイ</t>
    </rPh>
    <rPh sb="6" eb="8">
      <t>シサン</t>
    </rPh>
    <phoneticPr fontId="1"/>
  </si>
  <si>
    <t>構築物</t>
    <rPh sb="0" eb="3">
      <t>コウチクブツ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</si>
  <si>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</si>
  <si>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車両運搬具</t>
    <rPh sb="0" eb="1">
      <t>シャ</t>
    </rPh>
    <rPh sb="1" eb="2">
      <t>リョウ</t>
    </rPh>
    <rPh sb="2" eb="4">
      <t>ウンパン</t>
    </rPh>
    <rPh sb="4" eb="5">
      <t>グ</t>
    </rPh>
    <phoneticPr fontId="1"/>
  </si>
  <si>
    <t>器具及び備品</t>
    <rPh sb="0" eb="2">
      <t>キグ</t>
    </rPh>
    <rPh sb="2" eb="3">
      <t>オヨ</t>
    </rPh>
    <rPh sb="4" eb="6">
      <t>ビヒン</t>
    </rPh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</si>
  <si>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</si>
  <si>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権利</t>
    <rPh sb="0" eb="2">
      <t>ケンリ</t>
    </rPh>
    <phoneticPr fontId="1"/>
  </si>
  <si>
    <t>ソフトウェア</t>
    <phoneticPr fontId="1"/>
  </si>
  <si>
    <t>公益事業会計元入金</t>
    <rPh sb="0" eb="2">
      <t>コウエキ</t>
    </rPh>
    <rPh sb="2" eb="4">
      <t>ジギョウ</t>
    </rPh>
    <rPh sb="4" eb="6">
      <t>カイケイ</t>
    </rPh>
    <rPh sb="6" eb="7">
      <t>ガン</t>
    </rPh>
    <rPh sb="7" eb="9">
      <t>ニュウキン</t>
    </rPh>
    <phoneticPr fontId="1"/>
  </si>
  <si>
    <t>収益事業会計元入金</t>
    <rPh sb="0" eb="2">
      <t>シュウエキ</t>
    </rPh>
    <rPh sb="2" eb="4">
      <t>ジギョウ</t>
    </rPh>
    <rPh sb="4" eb="6">
      <t>カイケイ</t>
    </rPh>
    <rPh sb="6" eb="7">
      <t>ガン</t>
    </rPh>
    <rPh sb="7" eb="9">
      <t>ニュウキン</t>
    </rPh>
    <phoneticPr fontId="1"/>
  </si>
  <si>
    <t>投資有価証券</t>
    <rPh sb="0" eb="2">
      <t>トウシ</t>
    </rPh>
    <rPh sb="2" eb="4">
      <t>ユウカ</t>
    </rPh>
    <rPh sb="4" eb="6">
      <t>ショウケン</t>
    </rPh>
    <phoneticPr fontId="1"/>
  </si>
  <si>
    <t>長期貸付金</t>
    <rPh sb="0" eb="2">
      <t>チョウキ</t>
    </rPh>
    <rPh sb="2" eb="4">
      <t>カシツケ</t>
    </rPh>
    <rPh sb="4" eb="5">
      <t>キン</t>
    </rPh>
    <phoneticPr fontId="1"/>
  </si>
  <si>
    <t>長期預け金</t>
    <rPh sb="0" eb="2">
      <t>チョウキ</t>
    </rPh>
    <rPh sb="2" eb="3">
      <t>アズ</t>
    </rPh>
    <rPh sb="4" eb="5">
      <t>キン</t>
    </rPh>
    <phoneticPr fontId="1"/>
  </si>
  <si>
    <t>敷金・保証等預け金</t>
    <rPh sb="0" eb="2">
      <t>シキキン</t>
    </rPh>
    <rPh sb="3" eb="6">
      <t>ホショウトウ</t>
    </rPh>
    <rPh sb="6" eb="7">
      <t>アズ</t>
    </rPh>
    <rPh sb="8" eb="9">
      <t>キン</t>
    </rPh>
    <phoneticPr fontId="1"/>
  </si>
  <si>
    <t>退職共済預け金</t>
    <rPh sb="0" eb="2">
      <t>タイショク</t>
    </rPh>
    <rPh sb="2" eb="4">
      <t>キョウサイ</t>
    </rPh>
    <rPh sb="4" eb="5">
      <t>アズ</t>
    </rPh>
    <rPh sb="6" eb="7">
      <t>キン</t>
    </rPh>
    <phoneticPr fontId="1"/>
  </si>
  <si>
    <t>措置施設繰越特定預金</t>
    <rPh sb="0" eb="2">
      <t>ソチ</t>
    </rPh>
    <rPh sb="2" eb="4">
      <t>シセツ</t>
    </rPh>
    <rPh sb="4" eb="6">
      <t>クリコシ</t>
    </rPh>
    <rPh sb="6" eb="8">
      <t>トクテイ</t>
    </rPh>
    <rPh sb="8" eb="10">
      <t>ヨキン</t>
    </rPh>
    <phoneticPr fontId="1"/>
  </si>
  <si>
    <t>人件費積立預金</t>
    <rPh sb="0" eb="3">
      <t>ジンケンヒ</t>
    </rPh>
    <rPh sb="3" eb="5">
      <t>ツミタテ</t>
    </rPh>
    <rPh sb="5" eb="7">
      <t>ヨキン</t>
    </rPh>
    <phoneticPr fontId="1"/>
  </si>
  <si>
    <t>修繕積立預金</t>
    <rPh sb="0" eb="2">
      <t>シュウゼン</t>
    </rPh>
    <rPh sb="2" eb="4">
      <t>ツミタテ</t>
    </rPh>
    <rPh sb="4" eb="6">
      <t>ヨキン</t>
    </rPh>
    <phoneticPr fontId="1"/>
  </si>
  <si>
    <t>備品等購入積立預金</t>
    <rPh sb="0" eb="3">
      <t>ビヒントウ</t>
    </rPh>
    <rPh sb="3" eb="5">
      <t>コウニュウ</t>
    </rPh>
    <rPh sb="5" eb="7">
      <t>ツミタテ</t>
    </rPh>
    <rPh sb="7" eb="9">
      <t>ヨキン</t>
    </rPh>
    <phoneticPr fontId="1"/>
  </si>
  <si>
    <t>保育所繰越積立預金</t>
    <rPh sb="0" eb="2">
      <t>ホイク</t>
    </rPh>
    <rPh sb="2" eb="3">
      <t>ショ</t>
    </rPh>
    <rPh sb="3" eb="5">
      <t>クリコシ</t>
    </rPh>
    <rPh sb="5" eb="7">
      <t>ツミタテ</t>
    </rPh>
    <rPh sb="7" eb="9">
      <t>ヨキン</t>
    </rPh>
    <phoneticPr fontId="1"/>
  </si>
  <si>
    <t>保育所施設・設備整備積立預金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ヨキン</t>
    </rPh>
    <phoneticPr fontId="1"/>
  </si>
  <si>
    <t>移行時特別積立預金</t>
    <rPh sb="0" eb="3">
      <t>イコウジ</t>
    </rPh>
    <rPh sb="3" eb="5">
      <t>トクベツ</t>
    </rPh>
    <rPh sb="5" eb="7">
      <t>ツミタテ</t>
    </rPh>
    <rPh sb="7" eb="9">
      <t>ヨキン</t>
    </rPh>
    <phoneticPr fontId="1"/>
  </si>
  <si>
    <t>移行時減価償却特別積立預金</t>
    <rPh sb="0" eb="3">
      <t>イコウジ</t>
    </rPh>
    <rPh sb="3" eb="5">
      <t>ゲンカ</t>
    </rPh>
    <rPh sb="5" eb="7">
      <t>ショウキャク</t>
    </rPh>
    <rPh sb="7" eb="9">
      <t>トクベツ</t>
    </rPh>
    <rPh sb="9" eb="11">
      <t>ツミタテ</t>
    </rPh>
    <rPh sb="11" eb="13">
      <t>ヨキン</t>
    </rPh>
    <phoneticPr fontId="1"/>
  </si>
  <si>
    <t>退職共済積立預金</t>
    <rPh sb="0" eb="2">
      <t>タイショク</t>
    </rPh>
    <rPh sb="2" eb="4">
      <t>キョウサイ</t>
    </rPh>
    <rPh sb="4" eb="6">
      <t>ツミタテ</t>
    </rPh>
    <rPh sb="6" eb="8">
      <t>ヨキン</t>
    </rPh>
    <phoneticPr fontId="1"/>
  </si>
  <si>
    <t>その他の積立預金</t>
    <rPh sb="2" eb="3">
      <t>タ</t>
    </rPh>
    <rPh sb="4" eb="6">
      <t>ツミタテ</t>
    </rPh>
    <rPh sb="6" eb="8">
      <t>ヨキン</t>
    </rPh>
    <phoneticPr fontId="1"/>
  </si>
  <si>
    <t>福祉基金積立預金</t>
    <rPh sb="0" eb="2">
      <t>フクシ</t>
    </rPh>
    <rPh sb="2" eb="4">
      <t>キキン</t>
    </rPh>
    <rPh sb="4" eb="6">
      <t>ツミタテ</t>
    </rPh>
    <rPh sb="6" eb="8">
      <t>ヨキン</t>
    </rPh>
    <phoneticPr fontId="1"/>
  </si>
  <si>
    <t>介護保険安定積立預金</t>
    <rPh sb="0" eb="2">
      <t>カイゴ</t>
    </rPh>
    <rPh sb="2" eb="4">
      <t>ホケン</t>
    </rPh>
    <rPh sb="4" eb="6">
      <t>アンテイ</t>
    </rPh>
    <rPh sb="6" eb="8">
      <t>ツミタテ</t>
    </rPh>
    <rPh sb="8" eb="10">
      <t>ヨキン</t>
    </rPh>
    <phoneticPr fontId="1"/>
  </si>
  <si>
    <t>リサイクル預託金</t>
    <rPh sb="5" eb="8">
      <t>ヨタクキン</t>
    </rPh>
    <phoneticPr fontId="1"/>
  </si>
  <si>
    <t>流動負債</t>
    <rPh sb="0" eb="2">
      <t>リュウドウ</t>
    </rPh>
    <rPh sb="2" eb="4">
      <t>フサイ</t>
    </rPh>
    <phoneticPr fontId="1"/>
  </si>
  <si>
    <t>短期運営資金借入金</t>
    <rPh sb="0" eb="2">
      <t>タンキ</t>
    </rPh>
    <rPh sb="2" eb="4">
      <t>ウンエイ</t>
    </rPh>
    <rPh sb="4" eb="6">
      <t>シキン</t>
    </rPh>
    <rPh sb="6" eb="8">
      <t>カリイレ</t>
    </rPh>
    <rPh sb="8" eb="9">
      <t>キン</t>
    </rPh>
    <phoneticPr fontId="1"/>
  </si>
  <si>
    <t>会計単位外借入金</t>
    <rPh sb="0" eb="2">
      <t>カイケイ</t>
    </rPh>
    <rPh sb="2" eb="4">
      <t>タンイ</t>
    </rPh>
    <rPh sb="4" eb="5">
      <t>ガイ</t>
    </rPh>
    <rPh sb="5" eb="7">
      <t>カリイレ</t>
    </rPh>
    <rPh sb="7" eb="8">
      <t>キン</t>
    </rPh>
    <phoneticPr fontId="1"/>
  </si>
  <si>
    <t>その他の経理区分借入金</t>
    <rPh sb="2" eb="3">
      <t>タ</t>
    </rPh>
    <rPh sb="4" eb="6">
      <t>ケイリ</t>
    </rPh>
    <rPh sb="6" eb="8">
      <t>クブン</t>
    </rPh>
    <rPh sb="8" eb="10">
      <t>カリイレ</t>
    </rPh>
    <rPh sb="10" eb="11">
      <t>キン</t>
    </rPh>
    <phoneticPr fontId="1"/>
  </si>
  <si>
    <t>会計単位内借入金</t>
    <rPh sb="0" eb="2">
      <t>カイケイ</t>
    </rPh>
    <rPh sb="2" eb="4">
      <t>タンイ</t>
    </rPh>
    <rPh sb="4" eb="5">
      <t>ナイ</t>
    </rPh>
    <rPh sb="5" eb="7">
      <t>カリイレ</t>
    </rPh>
    <rPh sb="7" eb="8">
      <t>キン</t>
    </rPh>
    <phoneticPr fontId="1"/>
  </si>
  <si>
    <t>未払金</t>
    <rPh sb="0" eb="1">
      <t>ミ</t>
    </rPh>
    <rPh sb="1" eb="2">
      <t>バライ</t>
    </rPh>
    <rPh sb="2" eb="3">
      <t>キン</t>
    </rPh>
    <phoneticPr fontId="1"/>
  </si>
  <si>
    <t>施設整備等未払金</t>
    <rPh sb="0" eb="2">
      <t>シセツ</t>
    </rPh>
    <rPh sb="2" eb="4">
      <t>セイビ</t>
    </rPh>
    <rPh sb="4" eb="5">
      <t>トウ</t>
    </rPh>
    <rPh sb="5" eb="6">
      <t>ミ</t>
    </rPh>
    <rPh sb="6" eb="7">
      <t>バライ</t>
    </rPh>
    <rPh sb="7" eb="8">
      <t>キン</t>
    </rPh>
    <phoneticPr fontId="1"/>
  </si>
  <si>
    <t>未返還金</t>
    <rPh sb="0" eb="3">
      <t>ミヘンカン</t>
    </rPh>
    <rPh sb="3" eb="4">
      <t>キン</t>
    </rPh>
    <phoneticPr fontId="1"/>
  </si>
  <si>
    <t>預り金</t>
    <rPh sb="0" eb="1">
      <t>アズカ</t>
    </rPh>
    <rPh sb="2" eb="3">
      <t>キン</t>
    </rPh>
    <phoneticPr fontId="1"/>
  </si>
  <si>
    <t>前受金</t>
    <rPh sb="0" eb="2">
      <t>マエウ</t>
    </rPh>
    <rPh sb="2" eb="3">
      <t>キン</t>
    </rPh>
    <phoneticPr fontId="1"/>
  </si>
  <si>
    <t>賞与引当金</t>
    <rPh sb="0" eb="2">
      <t>ショウヨ</t>
    </rPh>
    <rPh sb="2" eb="4">
      <t>ヒキアテ</t>
    </rPh>
    <rPh sb="4" eb="5">
      <t>キン</t>
    </rPh>
    <phoneticPr fontId="1"/>
  </si>
  <si>
    <t>その他の引当金</t>
    <rPh sb="2" eb="3">
      <t>タ</t>
    </rPh>
    <rPh sb="4" eb="6">
      <t>ヒキアテ</t>
    </rPh>
    <rPh sb="6" eb="7">
      <t>キン</t>
    </rPh>
    <phoneticPr fontId="1"/>
  </si>
  <si>
    <t>その他の流動負債</t>
    <rPh sb="2" eb="3">
      <t>タ</t>
    </rPh>
    <rPh sb="4" eb="6">
      <t>リュウドウ</t>
    </rPh>
    <rPh sb="6" eb="8">
      <t>フサイ</t>
    </rPh>
    <phoneticPr fontId="1"/>
  </si>
  <si>
    <t>固定負債</t>
    <rPh sb="0" eb="2">
      <t>コテイ</t>
    </rPh>
    <rPh sb="2" eb="4">
      <t>フサイ</t>
    </rPh>
    <phoneticPr fontId="1"/>
  </si>
  <si>
    <t>設備資金借入金</t>
    <rPh sb="0" eb="2">
      <t>セツビ</t>
    </rPh>
    <rPh sb="2" eb="4">
      <t>シキン</t>
    </rPh>
    <rPh sb="4" eb="6">
      <t>カリイレ</t>
    </rPh>
    <rPh sb="6" eb="7">
      <t>キン</t>
    </rPh>
    <phoneticPr fontId="1"/>
  </si>
  <si>
    <t>長期運営資金借入金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phoneticPr fontId="1"/>
  </si>
  <si>
    <t>長期預り金</t>
    <rPh sb="0" eb="2">
      <t>チョウキ</t>
    </rPh>
    <rPh sb="2" eb="3">
      <t>アズカ</t>
    </rPh>
    <rPh sb="4" eb="5">
      <t>キン</t>
    </rPh>
    <phoneticPr fontId="1"/>
  </si>
  <si>
    <t>敷金・保証金等預り金</t>
    <rPh sb="0" eb="2">
      <t>シキキン</t>
    </rPh>
    <rPh sb="3" eb="5">
      <t>ホショウ</t>
    </rPh>
    <rPh sb="5" eb="6">
      <t>キン</t>
    </rPh>
    <rPh sb="6" eb="7">
      <t>トウ</t>
    </rPh>
    <rPh sb="7" eb="8">
      <t>アズカ</t>
    </rPh>
    <rPh sb="9" eb="10">
      <t>キン</t>
    </rPh>
    <phoneticPr fontId="1"/>
  </si>
  <si>
    <t>その他の預り金</t>
    <rPh sb="2" eb="3">
      <t>タ</t>
    </rPh>
    <rPh sb="4" eb="5">
      <t>アズカ</t>
    </rPh>
    <rPh sb="6" eb="7">
      <t>キン</t>
    </rPh>
    <phoneticPr fontId="1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</si>
  <si>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1"/>
  </si>
  <si>
    <t>その他の固定負債</t>
    <rPh sb="2" eb="3">
      <t>タ</t>
    </rPh>
    <rPh sb="4" eb="6">
      <t>コテイ</t>
    </rPh>
    <rPh sb="6" eb="8">
      <t>フサイ</t>
    </rPh>
    <phoneticPr fontId="1"/>
  </si>
  <si>
    <t>基本金</t>
    <rPh sb="0" eb="2">
      <t>キホン</t>
    </rPh>
    <rPh sb="2" eb="3">
      <t>キン</t>
    </rPh>
    <phoneticPr fontId="1"/>
  </si>
  <si>
    <t>その他の基金</t>
    <rPh sb="2" eb="3">
      <t>タ</t>
    </rPh>
    <rPh sb="4" eb="6">
      <t>キキン</t>
    </rPh>
    <phoneticPr fontId="1"/>
  </si>
  <si>
    <t>基金</t>
    <rPh sb="0" eb="2">
      <t>キキン</t>
    </rPh>
    <phoneticPr fontId="1"/>
  </si>
  <si>
    <t>元入金</t>
    <rPh sb="0" eb="1">
      <t>ガン</t>
    </rPh>
    <rPh sb="1" eb="3">
      <t>ニュウキン</t>
    </rPh>
    <phoneticPr fontId="1"/>
  </si>
  <si>
    <t>国庫補助金等特別積立金</t>
    <rPh sb="0" eb="2">
      <t>コッコ</t>
    </rPh>
    <rPh sb="2" eb="4">
      <t>ホジョ</t>
    </rPh>
    <rPh sb="4" eb="5">
      <t>キン</t>
    </rPh>
    <rPh sb="5" eb="6">
      <t>トウ</t>
    </rPh>
    <rPh sb="6" eb="8">
      <t>トクベツ</t>
    </rPh>
    <rPh sb="8" eb="10">
      <t>ツミタテ</t>
    </rPh>
    <rPh sb="10" eb="11">
      <t>キン</t>
    </rPh>
    <phoneticPr fontId="1"/>
  </si>
  <si>
    <t>その他の積立金</t>
    <rPh sb="2" eb="3">
      <t>タ</t>
    </rPh>
    <rPh sb="4" eb="6">
      <t>ツミタテ</t>
    </rPh>
    <rPh sb="6" eb="7">
      <t>キン</t>
    </rPh>
    <phoneticPr fontId="1"/>
  </si>
  <si>
    <t>人件費積立金</t>
    <rPh sb="0" eb="3">
      <t>ジンケンヒ</t>
    </rPh>
    <rPh sb="3" eb="5">
      <t>ツミタテ</t>
    </rPh>
    <rPh sb="5" eb="6">
      <t>キン</t>
    </rPh>
    <phoneticPr fontId="1"/>
  </si>
  <si>
    <t>保育所施設・設備整備積立金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3">
      <t>キン</t>
    </rPh>
    <phoneticPr fontId="1"/>
  </si>
  <si>
    <t>移行時特別積立金</t>
    <rPh sb="0" eb="3">
      <t>イコウジ</t>
    </rPh>
    <rPh sb="3" eb="5">
      <t>トクベツ</t>
    </rPh>
    <rPh sb="5" eb="7">
      <t>ツミタテ</t>
    </rPh>
    <rPh sb="7" eb="8">
      <t>キン</t>
    </rPh>
    <phoneticPr fontId="1"/>
  </si>
  <si>
    <t>退職共済積立金</t>
    <rPh sb="0" eb="2">
      <t>タイショク</t>
    </rPh>
    <rPh sb="2" eb="4">
      <t>キョウサイ</t>
    </rPh>
    <rPh sb="4" eb="5">
      <t>セキ</t>
    </rPh>
    <rPh sb="5" eb="7">
      <t>タツガネ</t>
    </rPh>
    <phoneticPr fontId="1"/>
  </si>
  <si>
    <t>次期繰越活動収支差額</t>
    <rPh sb="0" eb="2">
      <t>ジキ</t>
    </rPh>
    <rPh sb="2" eb="4">
      <t>クリコシ</t>
    </rPh>
    <rPh sb="4" eb="6">
      <t>カツドウ</t>
    </rPh>
    <rPh sb="6" eb="8">
      <t>シュウシ</t>
    </rPh>
    <rPh sb="8" eb="10">
      <t>サガク</t>
    </rPh>
    <phoneticPr fontId="1"/>
  </si>
  <si>
    <t>前記繰越活動収支差額（うち前期繰越）</t>
    <rPh sb="0" eb="2">
      <t>ゼンキ</t>
    </rPh>
    <rPh sb="2" eb="4">
      <t>クリコシ</t>
    </rPh>
    <rPh sb="4" eb="6">
      <t>カツドウ</t>
    </rPh>
    <rPh sb="6" eb="8">
      <t>シュウシ</t>
    </rPh>
    <rPh sb="8" eb="10">
      <t>サガク</t>
    </rPh>
    <rPh sb="13" eb="15">
      <t>ゼンキ</t>
    </rPh>
    <rPh sb="15" eb="17">
      <t>クリコシ</t>
    </rPh>
    <phoneticPr fontId="1"/>
  </si>
  <si>
    <t>当期活動収支差額（うち当期利益）</t>
    <rPh sb="0" eb="2">
      <t>トウキ</t>
    </rPh>
    <rPh sb="2" eb="4">
      <t>カツドウ</t>
    </rPh>
    <rPh sb="4" eb="6">
      <t>シュウシ</t>
    </rPh>
    <rPh sb="6" eb="8">
      <t>サガク</t>
    </rPh>
    <rPh sb="11" eb="13">
      <t>トウキ</t>
    </rPh>
    <rPh sb="13" eb="15">
      <t>リエキ</t>
    </rPh>
    <phoneticPr fontId="1"/>
  </si>
  <si>
    <t>貸　　借　　対　　照　　表</t>
    <rPh sb="0" eb="1">
      <t>カシ</t>
    </rPh>
    <rPh sb="3" eb="4">
      <t>シャク</t>
    </rPh>
    <rPh sb="6" eb="7">
      <t>ツイ</t>
    </rPh>
    <rPh sb="9" eb="10">
      <t>テル</t>
    </rPh>
    <rPh sb="12" eb="13">
      <t>オモテ</t>
    </rPh>
    <phoneticPr fontId="1"/>
  </si>
  <si>
    <t>資　　産　　の　　部　　合　　計</t>
    <rPh sb="0" eb="1">
      <t>シ</t>
    </rPh>
    <rPh sb="3" eb="4">
      <t>サン</t>
    </rPh>
    <rPh sb="9" eb="10">
      <t>ブ</t>
    </rPh>
    <rPh sb="12" eb="13">
      <t>ゴウ</t>
    </rPh>
    <rPh sb="15" eb="16">
      <t>ケイ</t>
    </rPh>
    <phoneticPr fontId="1"/>
  </si>
  <si>
    <t>負　債　及　び　純　資　産　の　部　合　計</t>
    <rPh sb="0" eb="1">
      <t>フ</t>
    </rPh>
    <rPh sb="2" eb="3">
      <t>サイ</t>
    </rPh>
    <rPh sb="4" eb="5">
      <t>オヨ</t>
    </rPh>
    <rPh sb="8" eb="9">
      <t>ジュン</t>
    </rPh>
    <rPh sb="10" eb="11">
      <t>シ</t>
    </rPh>
    <rPh sb="12" eb="13">
      <t>サン</t>
    </rPh>
    <rPh sb="16" eb="17">
      <t>ブ</t>
    </rPh>
    <rPh sb="18" eb="19">
      <t>ゴウ</t>
    </rPh>
    <rPh sb="20" eb="21">
      <t>ケイ</t>
    </rPh>
    <phoneticPr fontId="1"/>
  </si>
  <si>
    <t>純　　資　　産　　の　　部　　合　　計</t>
    <rPh sb="0" eb="1">
      <t>ジュン</t>
    </rPh>
    <rPh sb="3" eb="4">
      <t>シ</t>
    </rPh>
    <rPh sb="6" eb="7">
      <t>サン</t>
    </rPh>
    <rPh sb="12" eb="13">
      <t>ブ</t>
    </rPh>
    <rPh sb="15" eb="16">
      <t>ゴウ</t>
    </rPh>
    <rPh sb="18" eb="19">
      <t>ケイ</t>
    </rPh>
    <phoneticPr fontId="1"/>
  </si>
  <si>
    <t>負　　債　　の　　部　　合　　計</t>
    <rPh sb="0" eb="1">
      <t>フ</t>
    </rPh>
    <rPh sb="3" eb="4">
      <t>サイ</t>
    </rPh>
    <rPh sb="9" eb="10">
      <t>ブ</t>
    </rPh>
    <rPh sb="12" eb="13">
      <t>ゴウ</t>
    </rPh>
    <rPh sb="15" eb="16">
      <t>ケイ</t>
    </rPh>
    <phoneticPr fontId="1"/>
  </si>
  <si>
    <t>純　　資　　産　　の　　部</t>
    <rPh sb="0" eb="1">
      <t>ジュン</t>
    </rPh>
    <rPh sb="3" eb="4">
      <t>シ</t>
    </rPh>
    <rPh sb="6" eb="7">
      <t>サン</t>
    </rPh>
    <rPh sb="12" eb="13">
      <t>ブ</t>
    </rPh>
    <phoneticPr fontId="1"/>
  </si>
  <si>
    <t>負　　債　　の　　部　　</t>
    <rPh sb="0" eb="1">
      <t>フ</t>
    </rPh>
    <rPh sb="3" eb="4">
      <t>サイ</t>
    </rPh>
    <rPh sb="9" eb="10">
      <t>ブ</t>
    </rPh>
    <phoneticPr fontId="1"/>
  </si>
  <si>
    <t>資　　産　　の　　部　　</t>
    <rPh sb="0" eb="1">
      <t>シ</t>
    </rPh>
    <rPh sb="3" eb="4">
      <t>サン</t>
    </rPh>
    <rPh sb="9" eb="10">
      <t>ブ</t>
    </rPh>
    <phoneticPr fontId="1"/>
  </si>
  <si>
    <t>仮受金</t>
    <rPh sb="0" eb="2">
      <t>カリウケ</t>
    </rPh>
    <rPh sb="2" eb="3">
      <t>キン</t>
    </rPh>
    <phoneticPr fontId="1"/>
  </si>
  <si>
    <t>施設整備等積立金</t>
    <rPh sb="0" eb="2">
      <t>シセツ</t>
    </rPh>
    <rPh sb="2" eb="5">
      <t>セイビトウ</t>
    </rPh>
    <rPh sb="5" eb="7">
      <t>ツミタテ</t>
    </rPh>
    <rPh sb="7" eb="8">
      <t>キン</t>
    </rPh>
    <phoneticPr fontId="1"/>
  </si>
  <si>
    <t>会費収入</t>
    <rPh sb="0" eb="2">
      <t>カイヒ</t>
    </rPh>
    <rPh sb="2" eb="4">
      <t>シュウニュウ</t>
    </rPh>
    <phoneticPr fontId="1"/>
  </si>
  <si>
    <t>一般会費収入</t>
    <rPh sb="0" eb="2">
      <t>イッパン</t>
    </rPh>
    <rPh sb="2" eb="4">
      <t>カイヒ</t>
    </rPh>
    <rPh sb="4" eb="6">
      <t>シュウニュウ</t>
    </rPh>
    <phoneticPr fontId="1"/>
  </si>
  <si>
    <t>特別会費収入</t>
    <rPh sb="0" eb="2">
      <t>トクベツ</t>
    </rPh>
    <rPh sb="2" eb="4">
      <t>カイヒ</t>
    </rPh>
    <rPh sb="4" eb="6">
      <t>シュウニュウ</t>
    </rPh>
    <phoneticPr fontId="1"/>
  </si>
  <si>
    <t>賛助会費収入</t>
    <rPh sb="0" eb="2">
      <t>サンジョ</t>
    </rPh>
    <rPh sb="2" eb="4">
      <t>カイヒ</t>
    </rPh>
    <rPh sb="4" eb="6">
      <t>シュウニュウ</t>
    </rPh>
    <phoneticPr fontId="1"/>
  </si>
  <si>
    <t>寄附金収入</t>
    <rPh sb="0" eb="3">
      <t>キフキン</t>
    </rPh>
    <rPh sb="3" eb="5">
      <t>シュウニュウ</t>
    </rPh>
    <phoneticPr fontId="1"/>
  </si>
  <si>
    <t>一般寄附金収入</t>
    <rPh sb="0" eb="2">
      <t>イッパン</t>
    </rPh>
    <rPh sb="2" eb="5">
      <t>キフキン</t>
    </rPh>
    <rPh sb="5" eb="7">
      <t>シュウニュウ</t>
    </rPh>
    <phoneticPr fontId="1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</si>
  <si>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1"/>
  </si>
  <si>
    <t>経常経費寄附金収入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1"/>
  </si>
  <si>
    <t>福祉活動専門員設置事業補助金収入</t>
    <rPh sb="0" eb="2">
      <t>フクシ</t>
    </rPh>
    <rPh sb="2" eb="4">
      <t>カツドウ</t>
    </rPh>
    <rPh sb="4" eb="7">
      <t>センモンイン</t>
    </rPh>
    <rPh sb="7" eb="9">
      <t>セッチ</t>
    </rPh>
    <rPh sb="9" eb="11">
      <t>ジギョウ</t>
    </rPh>
    <rPh sb="11" eb="14">
      <t>ホジョキン</t>
    </rPh>
    <rPh sb="14" eb="16">
      <t>シュウニュウ</t>
    </rPh>
    <phoneticPr fontId="1"/>
  </si>
  <si>
    <t>心配ごと相談運営事業補助金収入</t>
    <rPh sb="0" eb="2">
      <t>シンパイ</t>
    </rPh>
    <rPh sb="4" eb="6">
      <t>ソウダン</t>
    </rPh>
    <rPh sb="6" eb="8">
      <t>ウンエイ</t>
    </rPh>
    <rPh sb="8" eb="10">
      <t>ジギョウ</t>
    </rPh>
    <rPh sb="10" eb="13">
      <t>ホジョキン</t>
    </rPh>
    <rPh sb="13" eb="15">
      <t>シュウニュウ</t>
    </rPh>
    <phoneticPr fontId="1"/>
  </si>
  <si>
    <t>ボランティアセンター運営事業補助金収入</t>
    <rPh sb="10" eb="12">
      <t>ウンエイ</t>
    </rPh>
    <rPh sb="12" eb="14">
      <t>ジギョウ</t>
    </rPh>
    <rPh sb="14" eb="17">
      <t>ホジョキン</t>
    </rPh>
    <rPh sb="17" eb="19">
      <t>シュウニュウ</t>
    </rPh>
    <phoneticPr fontId="1"/>
  </si>
  <si>
    <t>その他の補助金収入</t>
    <rPh sb="2" eb="3">
      <t>タ</t>
    </rPh>
    <rPh sb="4" eb="7">
      <t>ホジョキン</t>
    </rPh>
    <rPh sb="7" eb="9">
      <t>シュウニュウ</t>
    </rPh>
    <phoneticPr fontId="1"/>
  </si>
  <si>
    <t>共同募金配分金収入</t>
    <rPh sb="0" eb="2">
      <t>キョウドウ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1"/>
  </si>
  <si>
    <t>一般募金配分金収入</t>
    <rPh sb="0" eb="2">
      <t>イッパン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1"/>
  </si>
  <si>
    <t>歳末たすけあい配分金収入</t>
    <rPh sb="0" eb="2">
      <t>サイマツ</t>
    </rPh>
    <rPh sb="7" eb="9">
      <t>ハイブン</t>
    </rPh>
    <rPh sb="9" eb="10">
      <t>キン</t>
    </rPh>
    <rPh sb="10" eb="12">
      <t>シュウニュウ</t>
    </rPh>
    <phoneticPr fontId="1"/>
  </si>
  <si>
    <t>生きがい活動支援デイサービス事業受託金収入</t>
    <rPh sb="0" eb="1">
      <t>イ</t>
    </rPh>
    <rPh sb="4" eb="6">
      <t>カツドウ</t>
    </rPh>
    <rPh sb="6" eb="8">
      <t>シエン</t>
    </rPh>
    <rPh sb="14" eb="16">
      <t>ジギョウ</t>
    </rPh>
    <rPh sb="16" eb="18">
      <t>ジュタク</t>
    </rPh>
    <rPh sb="18" eb="19">
      <t>キン</t>
    </rPh>
    <rPh sb="19" eb="21">
      <t>シュウニュウ</t>
    </rPh>
    <phoneticPr fontId="1"/>
  </si>
  <si>
    <t>自立支援ホームヘルプサービス事業受託金収入</t>
    <rPh sb="0" eb="2">
      <t>ジリツ</t>
    </rPh>
    <rPh sb="2" eb="4">
      <t>シエン</t>
    </rPh>
    <rPh sb="14" eb="16">
      <t>ジギョウ</t>
    </rPh>
    <rPh sb="16" eb="18">
      <t>ジュタク</t>
    </rPh>
    <rPh sb="18" eb="19">
      <t>キン</t>
    </rPh>
    <rPh sb="19" eb="21">
      <t>シュウニュウ</t>
    </rPh>
    <phoneticPr fontId="1"/>
  </si>
  <si>
    <t>要介護認定調査受託金収入</t>
    <rPh sb="0" eb="1">
      <t>ヨウ</t>
    </rPh>
    <rPh sb="1" eb="3">
      <t>カイゴ</t>
    </rPh>
    <rPh sb="3" eb="5">
      <t>ニンテイ</t>
    </rPh>
    <rPh sb="5" eb="7">
      <t>チョウサ</t>
    </rPh>
    <rPh sb="7" eb="9">
      <t>ジュタク</t>
    </rPh>
    <rPh sb="9" eb="10">
      <t>キン</t>
    </rPh>
    <rPh sb="10" eb="12">
      <t>シュウニュウ</t>
    </rPh>
    <phoneticPr fontId="1"/>
  </si>
  <si>
    <t>いきいきサロン活動交流事業受託金収入</t>
    <rPh sb="7" eb="9">
      <t>カツドウ</t>
    </rPh>
    <rPh sb="9" eb="11">
      <t>コウリュウ</t>
    </rPh>
    <rPh sb="11" eb="13">
      <t>ジギョウ</t>
    </rPh>
    <rPh sb="13" eb="15">
      <t>ジュタク</t>
    </rPh>
    <rPh sb="15" eb="16">
      <t>キン</t>
    </rPh>
    <rPh sb="16" eb="18">
      <t>シュウニュウ</t>
    </rPh>
    <phoneticPr fontId="1"/>
  </si>
  <si>
    <t>生活福祉資金貸付事業受託金収入</t>
    <rPh sb="0" eb="2">
      <t>セイカツ</t>
    </rPh>
    <rPh sb="2" eb="4">
      <t>フクシ</t>
    </rPh>
    <rPh sb="4" eb="6">
      <t>シキン</t>
    </rPh>
    <rPh sb="6" eb="8">
      <t>カシツケ</t>
    </rPh>
    <rPh sb="8" eb="10">
      <t>ジギョウ</t>
    </rPh>
    <rPh sb="10" eb="12">
      <t>ジュタク</t>
    </rPh>
    <rPh sb="12" eb="13">
      <t>キン</t>
    </rPh>
    <rPh sb="13" eb="15">
      <t>シュウニュウ</t>
    </rPh>
    <phoneticPr fontId="1"/>
  </si>
  <si>
    <t>日常生活自立支援事業受託金収入</t>
    <rPh sb="0" eb="2">
      <t>ニチジョウ</t>
    </rPh>
    <rPh sb="2" eb="4">
      <t>セイカツ</t>
    </rPh>
    <rPh sb="4" eb="6">
      <t>ジリツ</t>
    </rPh>
    <rPh sb="6" eb="8">
      <t>シエン</t>
    </rPh>
    <rPh sb="8" eb="10">
      <t>ジギョウ</t>
    </rPh>
    <rPh sb="10" eb="12">
      <t>ジュタク</t>
    </rPh>
    <rPh sb="12" eb="13">
      <t>キン</t>
    </rPh>
    <rPh sb="13" eb="15">
      <t>シュウニュウ</t>
    </rPh>
    <phoneticPr fontId="1"/>
  </si>
  <si>
    <t>その他の事業受託金収入</t>
    <rPh sb="2" eb="3">
      <t>タ</t>
    </rPh>
    <rPh sb="4" eb="6">
      <t>ジギョウ</t>
    </rPh>
    <rPh sb="6" eb="8">
      <t>ジュタク</t>
    </rPh>
    <rPh sb="8" eb="9">
      <t>キン</t>
    </rPh>
    <rPh sb="9" eb="11">
      <t>シュウニュウ</t>
    </rPh>
    <phoneticPr fontId="1"/>
  </si>
  <si>
    <t>利用料収入</t>
    <rPh sb="0" eb="2">
      <t>リヨウ</t>
    </rPh>
    <rPh sb="2" eb="3">
      <t>リョウ</t>
    </rPh>
    <rPh sb="3" eb="5">
      <t>シュウニュウ</t>
    </rPh>
    <phoneticPr fontId="1"/>
  </si>
  <si>
    <t>災害等準備金収入</t>
    <rPh sb="0" eb="3">
      <t>サイガイトウ</t>
    </rPh>
    <rPh sb="3" eb="5">
      <t>ジュンビ</t>
    </rPh>
    <rPh sb="5" eb="6">
      <t>キン</t>
    </rPh>
    <rPh sb="6" eb="8">
      <t>シュウニュウ</t>
    </rPh>
    <phoneticPr fontId="1"/>
  </si>
  <si>
    <t>貸付金利息収入</t>
    <rPh sb="0" eb="2">
      <t>カシツケ</t>
    </rPh>
    <rPh sb="2" eb="3">
      <t>キン</t>
    </rPh>
    <rPh sb="3" eb="5">
      <t>リソク</t>
    </rPh>
    <rPh sb="5" eb="7">
      <t>シュウニュウ</t>
    </rPh>
    <phoneticPr fontId="1"/>
  </si>
  <si>
    <t>介護保険事業収入</t>
    <rPh sb="0" eb="2">
      <t>カイゴ</t>
    </rPh>
    <rPh sb="2" eb="4">
      <t>ホケン</t>
    </rPh>
    <rPh sb="4" eb="6">
      <t>ジギョウ</t>
    </rPh>
    <rPh sb="6" eb="8">
      <t>シュウニュウ</t>
    </rPh>
    <phoneticPr fontId="1"/>
  </si>
  <si>
    <t>（介護報酬収入）</t>
    <rPh sb="1" eb="3">
      <t>カイゴ</t>
    </rPh>
    <rPh sb="3" eb="5">
      <t>ホウシュウ</t>
    </rPh>
    <rPh sb="5" eb="7">
      <t>シュウニュウ</t>
    </rPh>
    <phoneticPr fontId="1"/>
  </si>
  <si>
    <t>　　　訪問介護費</t>
    <rPh sb="3" eb="7">
      <t>ホウ</t>
    </rPh>
    <rPh sb="7" eb="8">
      <t>ヒ</t>
    </rPh>
    <phoneticPr fontId="1"/>
  </si>
  <si>
    <t>　　　通所介護費</t>
    <rPh sb="3" eb="7">
      <t>ツ</t>
    </rPh>
    <rPh sb="7" eb="8">
      <t>ヒ</t>
    </rPh>
    <phoneticPr fontId="1"/>
  </si>
  <si>
    <t>介護予防報酬収入</t>
    <rPh sb="0" eb="2">
      <t>カイゴ</t>
    </rPh>
    <rPh sb="2" eb="4">
      <t>ヨボウ</t>
    </rPh>
    <rPh sb="4" eb="6">
      <t>ホウシュウ</t>
    </rPh>
    <rPh sb="6" eb="8">
      <t>シュウニュウ</t>
    </rPh>
    <phoneticPr fontId="1"/>
  </si>
  <si>
    <t>　　　予防訪問介護費</t>
    <rPh sb="3" eb="5">
      <t>ヨボウ</t>
    </rPh>
    <rPh sb="5" eb="9">
      <t>ホウ</t>
    </rPh>
    <rPh sb="9" eb="10">
      <t>ヒ</t>
    </rPh>
    <phoneticPr fontId="1"/>
  </si>
  <si>
    <t>　　　予防通所介護費</t>
    <rPh sb="3" eb="5">
      <t>ヨボウ</t>
    </rPh>
    <rPh sb="5" eb="9">
      <t>ツ</t>
    </rPh>
    <rPh sb="9" eb="10">
      <t>ヒ</t>
    </rPh>
    <phoneticPr fontId="1"/>
  </si>
  <si>
    <t>介護負担金収入（公費）</t>
    <rPh sb="0" eb="2">
      <t>カイゴ</t>
    </rPh>
    <rPh sb="2" eb="5">
      <t>フタンキン</t>
    </rPh>
    <rPh sb="5" eb="7">
      <t>シュウニュウ</t>
    </rPh>
    <rPh sb="8" eb="10">
      <t>コウヒ</t>
    </rPh>
    <phoneticPr fontId="1"/>
  </si>
  <si>
    <t>　　　訪問介護費（公費）</t>
    <rPh sb="3" eb="7">
      <t>ホウ</t>
    </rPh>
    <rPh sb="7" eb="8">
      <t>ヒ</t>
    </rPh>
    <rPh sb="9" eb="11">
      <t>コウヒ</t>
    </rPh>
    <phoneticPr fontId="1"/>
  </si>
  <si>
    <t>　　　通所介護費（公費）</t>
    <rPh sb="3" eb="7">
      <t>ツ</t>
    </rPh>
    <rPh sb="7" eb="8">
      <t>ヒ</t>
    </rPh>
    <rPh sb="9" eb="11">
      <t>コウヒ</t>
    </rPh>
    <phoneticPr fontId="1"/>
  </si>
  <si>
    <t>介護負担金収入（一般）</t>
    <rPh sb="0" eb="2">
      <t>カイゴ</t>
    </rPh>
    <rPh sb="2" eb="5">
      <t>フタンキン</t>
    </rPh>
    <rPh sb="5" eb="7">
      <t>シュウニュウ</t>
    </rPh>
    <rPh sb="8" eb="10">
      <t>イッパン</t>
    </rPh>
    <phoneticPr fontId="1"/>
  </si>
  <si>
    <t>　　　訪問介護費（一般）</t>
    <rPh sb="3" eb="7">
      <t>ホウ</t>
    </rPh>
    <rPh sb="7" eb="8">
      <t>ヒ</t>
    </rPh>
    <rPh sb="9" eb="11">
      <t>イッパン</t>
    </rPh>
    <phoneticPr fontId="1"/>
  </si>
  <si>
    <t>　　　通所介護費（一般）</t>
    <rPh sb="3" eb="7">
      <t>ツ</t>
    </rPh>
    <rPh sb="7" eb="8">
      <t>ヒ</t>
    </rPh>
    <rPh sb="9" eb="11">
      <t>イッパン</t>
    </rPh>
    <phoneticPr fontId="1"/>
  </si>
  <si>
    <t>介護予防負担金収入（公費）</t>
    <rPh sb="0" eb="2">
      <t>カイゴ</t>
    </rPh>
    <rPh sb="2" eb="4">
      <t>ヨボウ</t>
    </rPh>
    <rPh sb="4" eb="7">
      <t>フタンキン</t>
    </rPh>
    <rPh sb="7" eb="9">
      <t>シュウニュウ</t>
    </rPh>
    <rPh sb="10" eb="12">
      <t>コウヒ</t>
    </rPh>
    <phoneticPr fontId="1"/>
  </si>
  <si>
    <t>　　　予防訪問介護費（公費）</t>
    <rPh sb="3" eb="5">
      <t>ヨボウ</t>
    </rPh>
    <rPh sb="5" eb="9">
      <t>ホウ</t>
    </rPh>
    <rPh sb="9" eb="10">
      <t>ヒ</t>
    </rPh>
    <rPh sb="11" eb="13">
      <t>コウヒ</t>
    </rPh>
    <phoneticPr fontId="1"/>
  </si>
  <si>
    <t>　　　予防通所介護費（公費）</t>
    <rPh sb="3" eb="5">
      <t>ヨボウ</t>
    </rPh>
    <rPh sb="5" eb="9">
      <t>ツ</t>
    </rPh>
    <rPh sb="9" eb="10">
      <t>ヒ</t>
    </rPh>
    <rPh sb="11" eb="13">
      <t>コウヒ</t>
    </rPh>
    <phoneticPr fontId="1"/>
  </si>
  <si>
    <t>介護予防負担金収入（一般）</t>
    <rPh sb="0" eb="2">
      <t>カイゴ</t>
    </rPh>
    <rPh sb="2" eb="4">
      <t>ヨボウ</t>
    </rPh>
    <rPh sb="4" eb="7">
      <t>フタンキン</t>
    </rPh>
    <rPh sb="7" eb="9">
      <t>シュウニュウ</t>
    </rPh>
    <rPh sb="10" eb="12">
      <t>イッパン</t>
    </rPh>
    <phoneticPr fontId="1"/>
  </si>
  <si>
    <t>　　　予防通所介護費（一般）</t>
    <rPh sb="3" eb="5">
      <t>ヨボウ</t>
    </rPh>
    <rPh sb="5" eb="9">
      <t>ツ</t>
    </rPh>
    <rPh sb="9" eb="10">
      <t>ヒ</t>
    </rPh>
    <rPh sb="11" eb="13">
      <t>イッパン</t>
    </rPh>
    <phoneticPr fontId="1"/>
  </si>
  <si>
    <t>　　　予防訪問介護費（一般）</t>
    <rPh sb="3" eb="5">
      <t>ヨボウ</t>
    </rPh>
    <rPh sb="5" eb="9">
      <t>ホウ</t>
    </rPh>
    <rPh sb="9" eb="10">
      <t>ヒ</t>
    </rPh>
    <rPh sb="11" eb="13">
      <t>イッパン</t>
    </rPh>
    <phoneticPr fontId="1"/>
  </si>
  <si>
    <t>（利用者負担金収入）</t>
    <rPh sb="1" eb="4">
      <t>リヨウシャ</t>
    </rPh>
    <rPh sb="4" eb="7">
      <t>フタンキン</t>
    </rPh>
    <rPh sb="7" eb="9">
      <t>シュウニュウ</t>
    </rPh>
    <phoneticPr fontId="1"/>
  </si>
  <si>
    <t>地域密着型介護料収入</t>
    <rPh sb="0" eb="2">
      <t>チイキ</t>
    </rPh>
    <rPh sb="2" eb="4">
      <t>ミッチャク</t>
    </rPh>
    <rPh sb="4" eb="5">
      <t>カタ</t>
    </rPh>
    <rPh sb="5" eb="7">
      <t>カイゴ</t>
    </rPh>
    <rPh sb="7" eb="8">
      <t>リョウ</t>
    </rPh>
    <rPh sb="8" eb="10">
      <t>シュウニュウ</t>
    </rPh>
    <phoneticPr fontId="1"/>
  </si>
  <si>
    <t>介護報酬収入</t>
    <rPh sb="0" eb="2">
      <t>カイゴ</t>
    </rPh>
    <rPh sb="2" eb="4">
      <t>ホウシュウ</t>
    </rPh>
    <rPh sb="4" eb="6">
      <t>シュウニュウ</t>
    </rPh>
    <phoneticPr fontId="1"/>
  </si>
  <si>
    <t>（利用者負担金収入）</t>
    <rPh sb="1" eb="7">
      <t>リ</t>
    </rPh>
    <rPh sb="7" eb="9">
      <t>シュウニュウ</t>
    </rPh>
    <phoneticPr fontId="1"/>
  </si>
  <si>
    <t>会簿予防負担金収入（一般）</t>
    <rPh sb="0" eb="1">
      <t>カイ</t>
    </rPh>
    <rPh sb="1" eb="2">
      <t>ボ</t>
    </rPh>
    <rPh sb="2" eb="4">
      <t>ヨボウ</t>
    </rPh>
    <rPh sb="4" eb="7">
      <t>フタンキン</t>
    </rPh>
    <rPh sb="7" eb="9">
      <t>シュウニュウ</t>
    </rPh>
    <rPh sb="10" eb="12">
      <t>イッパン</t>
    </rPh>
    <phoneticPr fontId="1"/>
  </si>
  <si>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</si>
  <si>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</si>
  <si>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</si>
  <si>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居宅介護支援介護料収入</t>
    <rPh sb="0" eb="2">
      <t>キョタク</t>
    </rPh>
    <rPh sb="2" eb="4">
      <t>カイゴ</t>
    </rPh>
    <rPh sb="4" eb="6">
      <t>シエン</t>
    </rPh>
    <rPh sb="6" eb="9">
      <t>カイゴリョウ</t>
    </rPh>
    <rPh sb="9" eb="11">
      <t>シュウニュウ</t>
    </rPh>
    <phoneticPr fontId="1"/>
  </si>
  <si>
    <t>介護予防支援介護料収入</t>
    <rPh sb="0" eb="2">
      <t>カイゴ</t>
    </rPh>
    <rPh sb="2" eb="4">
      <t>ヨボウ</t>
    </rPh>
    <rPh sb="4" eb="6">
      <t>シエン</t>
    </rPh>
    <rPh sb="6" eb="8">
      <t>カイゴ</t>
    </rPh>
    <rPh sb="8" eb="9">
      <t>リョウ</t>
    </rPh>
    <rPh sb="9" eb="11">
      <t>シュウニュウ</t>
    </rPh>
    <phoneticPr fontId="1"/>
  </si>
  <si>
    <t>地域密着型介護サービス利用料収入</t>
    <rPh sb="0" eb="2">
      <t>チイキ</t>
    </rPh>
    <rPh sb="2" eb="4">
      <t>ミッチャク</t>
    </rPh>
    <rPh sb="4" eb="5">
      <t>カタ</t>
    </rPh>
    <rPh sb="5" eb="7">
      <t>カイゴ</t>
    </rPh>
    <rPh sb="11" eb="13">
      <t>リヨウ</t>
    </rPh>
    <rPh sb="13" eb="14">
      <t>リョウ</t>
    </rPh>
    <rPh sb="14" eb="16">
      <t>シュウニュウ</t>
    </rPh>
    <phoneticPr fontId="1"/>
  </si>
  <si>
    <t>食費収入（公費）</t>
    <rPh sb="0" eb="2">
      <t>ショクヒ</t>
    </rPh>
    <rPh sb="2" eb="4">
      <t>シュウニュウ</t>
    </rPh>
    <rPh sb="5" eb="7">
      <t>コウヒ</t>
    </rPh>
    <phoneticPr fontId="1"/>
  </si>
  <si>
    <t>食費収入（一般）</t>
    <rPh sb="0" eb="2">
      <t>ショクヒ</t>
    </rPh>
    <rPh sb="2" eb="4">
      <t>シュウニュウ</t>
    </rPh>
    <rPh sb="5" eb="7">
      <t>イッパン</t>
    </rPh>
    <phoneticPr fontId="1"/>
  </si>
  <si>
    <t>補助金事業収入</t>
    <rPh sb="0" eb="3">
      <t>ホジョキン</t>
    </rPh>
    <rPh sb="3" eb="5">
      <t>ジギョウ</t>
    </rPh>
    <rPh sb="5" eb="7">
      <t>シュウニュウ</t>
    </rPh>
    <phoneticPr fontId="1"/>
  </si>
  <si>
    <t>受託事業収入</t>
    <rPh sb="0" eb="2">
      <t>ジュタク</t>
    </rPh>
    <rPh sb="2" eb="4">
      <t>ジギョウ</t>
    </rPh>
    <rPh sb="4" eb="6">
      <t>シュウニュウ</t>
    </rPh>
    <phoneticPr fontId="1"/>
  </si>
  <si>
    <t>その他の事業収入</t>
    <rPh sb="2" eb="3">
      <t>タ</t>
    </rPh>
    <rPh sb="4" eb="6">
      <t>ジギョウ</t>
    </rPh>
    <rPh sb="6" eb="8">
      <t>シュウニュウ</t>
    </rPh>
    <phoneticPr fontId="1"/>
  </si>
  <si>
    <t>障害福祉サービス等事業収入</t>
    <rPh sb="0" eb="8">
      <t>ショウ</t>
    </rPh>
    <rPh sb="8" eb="9">
      <t>トウ</t>
    </rPh>
    <rPh sb="9" eb="11">
      <t>ジギョウ</t>
    </rPh>
    <rPh sb="11" eb="13">
      <t>シュウニュウ</t>
    </rPh>
    <phoneticPr fontId="1"/>
  </si>
  <si>
    <t>自立支援給付費収入</t>
    <rPh sb="0" eb="2">
      <t>ジリツ</t>
    </rPh>
    <rPh sb="2" eb="4">
      <t>シエン</t>
    </rPh>
    <rPh sb="4" eb="6">
      <t>キュウフ</t>
    </rPh>
    <rPh sb="6" eb="7">
      <t>ヒ</t>
    </rPh>
    <rPh sb="7" eb="9">
      <t>シュウニュウ</t>
    </rPh>
    <phoneticPr fontId="1"/>
  </si>
  <si>
    <t>介護給付費収入</t>
    <rPh sb="0" eb="2">
      <t>カイゴ</t>
    </rPh>
    <rPh sb="2" eb="4">
      <t>キュウフ</t>
    </rPh>
    <rPh sb="4" eb="5">
      <t>ヒ</t>
    </rPh>
    <rPh sb="5" eb="7">
      <t>シュウニュウ</t>
    </rPh>
    <phoneticPr fontId="1"/>
  </si>
  <si>
    <t>特例介護給付費収入</t>
    <rPh sb="0" eb="2">
      <t>トクレイ</t>
    </rPh>
    <rPh sb="2" eb="4">
      <t>カイゴ</t>
    </rPh>
    <rPh sb="4" eb="6">
      <t>キュウフ</t>
    </rPh>
    <rPh sb="6" eb="7">
      <t>ヒ</t>
    </rPh>
    <rPh sb="7" eb="9">
      <t>シュウニュウ</t>
    </rPh>
    <phoneticPr fontId="1"/>
  </si>
  <si>
    <t>訓練等給付費収入</t>
    <rPh sb="0" eb="2">
      <t>クンレン</t>
    </rPh>
    <rPh sb="2" eb="3">
      <t>トウ</t>
    </rPh>
    <rPh sb="3" eb="5">
      <t>キュウフ</t>
    </rPh>
    <rPh sb="5" eb="6">
      <t>ヒ</t>
    </rPh>
    <rPh sb="6" eb="8">
      <t>シュウニュウ</t>
    </rPh>
    <phoneticPr fontId="1"/>
  </si>
  <si>
    <t>サービス利用計画作成収入</t>
    <rPh sb="4" eb="6">
      <t>リヨウ</t>
    </rPh>
    <rPh sb="6" eb="8">
      <t>ケイカク</t>
    </rPh>
    <rPh sb="8" eb="10">
      <t>サクセイ</t>
    </rPh>
    <rPh sb="10" eb="12">
      <t>シュウニュウ</t>
    </rPh>
    <phoneticPr fontId="1"/>
  </si>
  <si>
    <t>利用者負担金収入</t>
    <rPh sb="0" eb="6">
      <t>リ</t>
    </rPh>
    <rPh sb="6" eb="8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</si>
  <si>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</si>
  <si>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受入研修費収入</t>
    <rPh sb="0" eb="2">
      <t>ウケイレ</t>
    </rPh>
    <rPh sb="2" eb="5">
      <t>ケンシュウヒ</t>
    </rPh>
    <rPh sb="5" eb="7">
      <t>シュウニュウ</t>
    </rPh>
    <phoneticPr fontId="1"/>
  </si>
  <si>
    <t>利用者等外給食費収入</t>
    <rPh sb="0" eb="3">
      <t>リヨウシャ</t>
    </rPh>
    <rPh sb="3" eb="4">
      <t>トウ</t>
    </rPh>
    <rPh sb="4" eb="7">
      <t>ガイキュウショク</t>
    </rPh>
    <rPh sb="7" eb="8">
      <t>ヒ</t>
    </rPh>
    <rPh sb="8" eb="10">
      <t>シュウニュウ</t>
    </rPh>
    <phoneticPr fontId="1"/>
  </si>
  <si>
    <t>雑収入</t>
    <rPh sb="0" eb="1">
      <t>ザツ</t>
    </rPh>
    <rPh sb="1" eb="3">
      <t>シュウニュウ</t>
    </rPh>
    <phoneticPr fontId="1"/>
  </si>
  <si>
    <t>退職手当積立基金預け金差益</t>
    <rPh sb="0" eb="2">
      <t>タイショク</t>
    </rPh>
    <rPh sb="2" eb="4">
      <t>テアテ</t>
    </rPh>
    <rPh sb="4" eb="6">
      <t>ツミタテ</t>
    </rPh>
    <rPh sb="6" eb="8">
      <t>キキン</t>
    </rPh>
    <rPh sb="8" eb="9">
      <t>アズ</t>
    </rPh>
    <rPh sb="10" eb="11">
      <t>キン</t>
    </rPh>
    <rPh sb="11" eb="13">
      <t>サエキ</t>
    </rPh>
    <phoneticPr fontId="1"/>
  </si>
  <si>
    <t>流動資産評価益等による資金増加額</t>
    <rPh sb="0" eb="2">
      <t>リュウドウ</t>
    </rPh>
    <rPh sb="2" eb="4">
      <t>シサン</t>
    </rPh>
    <rPh sb="4" eb="6">
      <t>ヒョウカ</t>
    </rPh>
    <rPh sb="6" eb="7">
      <t>エキ</t>
    </rPh>
    <rPh sb="7" eb="8">
      <t>トウ</t>
    </rPh>
    <rPh sb="11" eb="13">
      <t>シキン</t>
    </rPh>
    <rPh sb="13" eb="15">
      <t>ゾウカ</t>
    </rPh>
    <rPh sb="15" eb="16">
      <t>ガク</t>
    </rPh>
    <phoneticPr fontId="1"/>
  </si>
  <si>
    <t>有価証券売却益</t>
    <rPh sb="0" eb="2">
      <t>ユウカ</t>
    </rPh>
    <rPh sb="2" eb="4">
      <t>ショウケン</t>
    </rPh>
    <rPh sb="4" eb="6">
      <t>バイキャク</t>
    </rPh>
    <rPh sb="6" eb="7">
      <t>エキ</t>
    </rPh>
    <phoneticPr fontId="1"/>
  </si>
  <si>
    <t>有価証券評価益</t>
    <rPh sb="0" eb="2">
      <t>ユウカ</t>
    </rPh>
    <rPh sb="2" eb="4">
      <t>ショウケン</t>
    </rPh>
    <rPh sb="4" eb="6">
      <t>ヒョウカ</t>
    </rPh>
    <rPh sb="6" eb="7">
      <t>エキ</t>
    </rPh>
    <phoneticPr fontId="1"/>
  </si>
  <si>
    <t>為替差益</t>
    <rPh sb="0" eb="2">
      <t>カワセ</t>
    </rPh>
    <rPh sb="2" eb="4">
      <t>サエキ</t>
    </rPh>
    <phoneticPr fontId="1"/>
  </si>
  <si>
    <t>事業活動収入計（１）</t>
    <rPh sb="0" eb="2">
      <t>ジギョウ</t>
    </rPh>
    <rPh sb="2" eb="4">
      <t>カツドウ</t>
    </rPh>
    <rPh sb="4" eb="6">
      <t>シュウニュウ</t>
    </rPh>
    <rPh sb="6" eb="7">
      <t>ケイ</t>
    </rPh>
    <phoneticPr fontId="1"/>
  </si>
  <si>
    <t>役員報酬支出</t>
    <rPh sb="0" eb="2">
      <t>ヤクイン</t>
    </rPh>
    <rPh sb="2" eb="4">
      <t>ホウシュウ</t>
    </rPh>
    <rPh sb="4" eb="6">
      <t>シ</t>
    </rPh>
    <phoneticPr fontId="1"/>
  </si>
  <si>
    <t>職員給料支出</t>
    <rPh sb="0" eb="2">
      <t>ショクイン</t>
    </rPh>
    <rPh sb="2" eb="4">
      <t>キュウリョウ</t>
    </rPh>
    <rPh sb="4" eb="6">
      <t>シ</t>
    </rPh>
    <phoneticPr fontId="1"/>
  </si>
  <si>
    <t>職員給料支出</t>
    <rPh sb="0" eb="2">
      <t>ショクイン</t>
    </rPh>
    <rPh sb="2" eb="4">
      <t>キュウリョウ</t>
    </rPh>
    <rPh sb="4" eb="6">
      <t>シ</t>
    </rPh>
    <phoneticPr fontId="1"/>
  </si>
  <si>
    <t>契約・嘱託職員給料支出</t>
    <rPh sb="0" eb="2">
      <t>ケイヤク</t>
    </rPh>
    <rPh sb="3" eb="7">
      <t>ショクタク</t>
    </rPh>
    <rPh sb="7" eb="8">
      <t>キュウ</t>
    </rPh>
    <rPh sb="8" eb="11">
      <t>リョウシ</t>
    </rPh>
    <phoneticPr fontId="1"/>
  </si>
  <si>
    <t>職員諸手当支出</t>
    <rPh sb="0" eb="2">
      <t>ショクイン</t>
    </rPh>
    <rPh sb="2" eb="5">
      <t>ショテアテ</t>
    </rPh>
    <rPh sb="5" eb="7">
      <t>シ</t>
    </rPh>
    <phoneticPr fontId="1"/>
  </si>
  <si>
    <t>職員賞与支出</t>
    <rPh sb="0" eb="2">
      <t>ショクイン</t>
    </rPh>
    <rPh sb="2" eb="4">
      <t>ショウヨ</t>
    </rPh>
    <rPh sb="4" eb="6">
      <t>シ</t>
    </rPh>
    <phoneticPr fontId="1"/>
  </si>
  <si>
    <t>契約・嘱託職員賞与支出</t>
    <rPh sb="0" eb="2">
      <t>ケイヤク</t>
    </rPh>
    <rPh sb="3" eb="7">
      <t>ショクタク</t>
    </rPh>
    <rPh sb="7" eb="9">
      <t>ショウヨ</t>
    </rPh>
    <rPh sb="9" eb="11">
      <t>シ</t>
    </rPh>
    <phoneticPr fontId="1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</si>
  <si>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</t>
    </rPh>
    <phoneticPr fontId="1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</si>
  <si>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</t>
    </rPh>
    <phoneticPr fontId="1"/>
  </si>
  <si>
    <t>非常勤職員諸手当支出</t>
    <rPh sb="0" eb="3">
      <t>ヒジョウキン</t>
    </rPh>
    <rPh sb="3" eb="5">
      <t>ショクイン</t>
    </rPh>
    <rPh sb="5" eb="8">
      <t>ショ</t>
    </rPh>
    <rPh sb="8" eb="10">
      <t>シ</t>
    </rPh>
    <phoneticPr fontId="1"/>
  </si>
  <si>
    <t>派遣職員費支出</t>
    <rPh sb="0" eb="2">
      <t>ハケン</t>
    </rPh>
    <rPh sb="2" eb="4">
      <t>ショクイン</t>
    </rPh>
    <rPh sb="4" eb="5">
      <t>ヒ</t>
    </rPh>
    <rPh sb="5" eb="7">
      <t>シ</t>
    </rPh>
    <phoneticPr fontId="1"/>
  </si>
  <si>
    <t>退職給付支出</t>
    <rPh sb="0" eb="2">
      <t>タイショク</t>
    </rPh>
    <rPh sb="2" eb="4">
      <t>キュウフ</t>
    </rPh>
    <rPh sb="4" eb="6">
      <t>シ</t>
    </rPh>
    <phoneticPr fontId="1"/>
  </si>
  <si>
    <t>退職一時金</t>
    <rPh sb="0" eb="2">
      <t>タイショク</t>
    </rPh>
    <rPh sb="2" eb="5">
      <t>イチジキン</t>
    </rPh>
    <phoneticPr fontId="1"/>
  </si>
  <si>
    <t>法定福利費支出</t>
    <rPh sb="0" eb="2">
      <t>ホウテイ</t>
    </rPh>
    <rPh sb="2" eb="4">
      <t>フクリ</t>
    </rPh>
    <rPh sb="4" eb="5">
      <t>ヒ</t>
    </rPh>
    <rPh sb="5" eb="7">
      <t>シ</t>
    </rPh>
    <phoneticPr fontId="1"/>
  </si>
  <si>
    <t>福利厚生費支出</t>
    <rPh sb="0" eb="2">
      <t>フクリ</t>
    </rPh>
    <rPh sb="2" eb="5">
      <t>コウセイヒ</t>
    </rPh>
    <rPh sb="5" eb="7">
      <t>シ</t>
    </rPh>
    <phoneticPr fontId="1"/>
  </si>
  <si>
    <t>旅費交通費支出</t>
    <rPh sb="0" eb="2">
      <t>リョヒ</t>
    </rPh>
    <rPh sb="2" eb="5">
      <t>コウツウヒ</t>
    </rPh>
    <rPh sb="5" eb="7">
      <t>シ</t>
    </rPh>
    <phoneticPr fontId="1"/>
  </si>
  <si>
    <t>役職員旅費支出</t>
    <rPh sb="0" eb="3">
      <t>ヤクショクイン</t>
    </rPh>
    <rPh sb="3" eb="5">
      <t>リョヒ</t>
    </rPh>
    <rPh sb="5" eb="7">
      <t>シ</t>
    </rPh>
    <phoneticPr fontId="1"/>
  </si>
  <si>
    <t>費用弁償支出</t>
    <rPh sb="0" eb="2">
      <t>ヒヨウ</t>
    </rPh>
    <rPh sb="2" eb="4">
      <t>ベンショウ</t>
    </rPh>
    <rPh sb="4" eb="6">
      <t>シ</t>
    </rPh>
    <phoneticPr fontId="1"/>
  </si>
  <si>
    <t>職員被服費支出</t>
    <rPh sb="0" eb="2">
      <t>ショクイン</t>
    </rPh>
    <rPh sb="2" eb="5">
      <t>ヒフクヒ</t>
    </rPh>
    <rPh sb="5" eb="7">
      <t>シ</t>
    </rPh>
    <phoneticPr fontId="1"/>
  </si>
  <si>
    <t>研修研究費支出</t>
    <rPh sb="0" eb="2">
      <t>ケンシュウ</t>
    </rPh>
    <rPh sb="2" eb="5">
      <t>ケンキュウヒ</t>
    </rPh>
    <rPh sb="5" eb="7">
      <t>シ</t>
    </rPh>
    <phoneticPr fontId="1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</si>
  <si>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</t>
    </rPh>
    <phoneticPr fontId="1"/>
  </si>
  <si>
    <t>事務器具什器費支出</t>
    <rPh sb="0" eb="2">
      <t>ジム</t>
    </rPh>
    <rPh sb="2" eb="4">
      <t>キグ</t>
    </rPh>
    <rPh sb="4" eb="6">
      <t>ジュウキ</t>
    </rPh>
    <rPh sb="6" eb="7">
      <t>ヒ</t>
    </rPh>
    <rPh sb="7" eb="9">
      <t>シ</t>
    </rPh>
    <phoneticPr fontId="1"/>
  </si>
  <si>
    <t>印刷製本費支出</t>
    <rPh sb="0" eb="2">
      <t>インサツ</t>
    </rPh>
    <rPh sb="2" eb="4">
      <t>セイホン</t>
    </rPh>
    <rPh sb="4" eb="5">
      <t>ヒ</t>
    </rPh>
    <rPh sb="5" eb="7">
      <t>シ</t>
    </rPh>
    <phoneticPr fontId="1"/>
  </si>
  <si>
    <t>水道光熱費支出</t>
    <rPh sb="0" eb="2">
      <t>スイドウ</t>
    </rPh>
    <rPh sb="2" eb="5">
      <t>コウネツヒ</t>
    </rPh>
    <rPh sb="5" eb="7">
      <t>シ</t>
    </rPh>
    <phoneticPr fontId="1"/>
  </si>
  <si>
    <t>燃料費支出</t>
    <rPh sb="0" eb="3">
      <t>ネンリョウヒ</t>
    </rPh>
    <rPh sb="3" eb="5">
      <t>シ</t>
    </rPh>
    <phoneticPr fontId="1"/>
  </si>
  <si>
    <t>修繕費支出</t>
    <rPh sb="0" eb="3">
      <t>シュウゼンヒ</t>
    </rPh>
    <rPh sb="3" eb="5">
      <t>シ</t>
    </rPh>
    <phoneticPr fontId="1"/>
  </si>
  <si>
    <t>会議費支出</t>
    <rPh sb="0" eb="3">
      <t>カイギヒ</t>
    </rPh>
    <rPh sb="3" eb="5">
      <t>シ</t>
    </rPh>
    <phoneticPr fontId="1"/>
  </si>
  <si>
    <t>広報費支出</t>
    <rPh sb="0" eb="2">
      <t>コウホウ</t>
    </rPh>
    <rPh sb="2" eb="3">
      <t>ヒ</t>
    </rPh>
    <rPh sb="3" eb="5">
      <t>シ</t>
    </rPh>
    <phoneticPr fontId="1"/>
  </si>
  <si>
    <t>通信運搬費支出</t>
    <rPh sb="0" eb="2">
      <t>ツウシン</t>
    </rPh>
    <rPh sb="2" eb="4">
      <t>ウンパン</t>
    </rPh>
    <rPh sb="4" eb="5">
      <t>ヒ</t>
    </rPh>
    <rPh sb="5" eb="7">
      <t>シ</t>
    </rPh>
    <phoneticPr fontId="1"/>
  </si>
  <si>
    <t>業務委託費支出</t>
    <rPh sb="0" eb="2">
      <t>ギョウム</t>
    </rPh>
    <rPh sb="2" eb="4">
      <t>イタク</t>
    </rPh>
    <rPh sb="4" eb="5">
      <t>ヒ</t>
    </rPh>
    <rPh sb="5" eb="7">
      <t>シ</t>
    </rPh>
    <phoneticPr fontId="1"/>
  </si>
  <si>
    <t>手数料支出</t>
    <rPh sb="0" eb="3">
      <t>テ</t>
    </rPh>
    <rPh sb="3" eb="5">
      <t>シ</t>
    </rPh>
    <phoneticPr fontId="1"/>
  </si>
  <si>
    <t>保険料支出</t>
    <rPh sb="0" eb="2">
      <t>ホケン</t>
    </rPh>
    <rPh sb="2" eb="3">
      <t>リョウ</t>
    </rPh>
    <rPh sb="3" eb="5">
      <t>シ</t>
    </rPh>
    <phoneticPr fontId="1"/>
  </si>
  <si>
    <t>賃借料支出</t>
    <rPh sb="0" eb="2">
      <t>チンシャク</t>
    </rPh>
    <rPh sb="2" eb="3">
      <t>リョウ</t>
    </rPh>
    <rPh sb="3" eb="5">
      <t>シ</t>
    </rPh>
    <phoneticPr fontId="1"/>
  </si>
  <si>
    <t>土地・建物賃借料支出</t>
    <rPh sb="0" eb="2">
      <t>トチ</t>
    </rPh>
    <rPh sb="3" eb="5">
      <t>タテモノ</t>
    </rPh>
    <rPh sb="5" eb="7">
      <t>チンシャク</t>
    </rPh>
    <rPh sb="7" eb="8">
      <t>リョウ</t>
    </rPh>
    <rPh sb="8" eb="10">
      <t>シ</t>
    </rPh>
    <phoneticPr fontId="1"/>
  </si>
  <si>
    <t>租税公課支出</t>
    <rPh sb="0" eb="2">
      <t>ソゼイ</t>
    </rPh>
    <rPh sb="2" eb="4">
      <t>コウカ</t>
    </rPh>
    <rPh sb="4" eb="6">
      <t>シ</t>
    </rPh>
    <phoneticPr fontId="1"/>
  </si>
  <si>
    <t>保守料支出</t>
    <rPh sb="0" eb="2">
      <t>ホシュ</t>
    </rPh>
    <rPh sb="2" eb="3">
      <t>リョウ</t>
    </rPh>
    <rPh sb="3" eb="5">
      <t>シ</t>
    </rPh>
    <phoneticPr fontId="1"/>
  </si>
  <si>
    <t>渉外費支出</t>
    <rPh sb="0" eb="2">
      <t>ショウガイ</t>
    </rPh>
    <rPh sb="2" eb="3">
      <t>ヒ</t>
    </rPh>
    <rPh sb="3" eb="5">
      <t>シ</t>
    </rPh>
    <phoneticPr fontId="1"/>
  </si>
  <si>
    <t>諸会費支出</t>
    <rPh sb="0" eb="1">
      <t>ショ</t>
    </rPh>
    <rPh sb="1" eb="3">
      <t>カイヒ</t>
    </rPh>
    <rPh sb="3" eb="5">
      <t>シ</t>
    </rPh>
    <phoneticPr fontId="1"/>
  </si>
  <si>
    <t>雑支出</t>
    <rPh sb="0" eb="1">
      <t>ザツ</t>
    </rPh>
    <rPh sb="1" eb="3">
      <t>シ</t>
    </rPh>
    <phoneticPr fontId="1"/>
  </si>
  <si>
    <t>給食費支出</t>
    <rPh sb="0" eb="3">
      <t>キュウショクヒ</t>
    </rPh>
    <rPh sb="3" eb="5">
      <t>シ</t>
    </rPh>
    <phoneticPr fontId="1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</si>
  <si>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</t>
    </rPh>
    <phoneticPr fontId="1"/>
  </si>
  <si>
    <t>消耗品費支出</t>
    <rPh sb="0" eb="2">
      <t>ショウモウ</t>
    </rPh>
    <rPh sb="2" eb="3">
      <t>ヒン</t>
    </rPh>
    <rPh sb="3" eb="4">
      <t>ヒ</t>
    </rPh>
    <rPh sb="4" eb="6">
      <t>シ</t>
    </rPh>
    <phoneticPr fontId="1"/>
  </si>
  <si>
    <t>器具什器費支出</t>
    <rPh sb="0" eb="2">
      <t>キグ</t>
    </rPh>
    <rPh sb="2" eb="4">
      <t>ジュウキ</t>
    </rPh>
    <rPh sb="4" eb="5">
      <t>ヒ</t>
    </rPh>
    <rPh sb="5" eb="7">
      <t>シ</t>
    </rPh>
    <phoneticPr fontId="1"/>
  </si>
  <si>
    <t>介護用品費支出</t>
    <rPh sb="0" eb="2">
      <t>カイゴ</t>
    </rPh>
    <rPh sb="2" eb="4">
      <t>ヨウヒン</t>
    </rPh>
    <rPh sb="4" eb="5">
      <t>ヒ</t>
    </rPh>
    <rPh sb="5" eb="7">
      <t>シ</t>
    </rPh>
    <phoneticPr fontId="1"/>
  </si>
  <si>
    <t>保健衛生費</t>
    <rPh sb="0" eb="2">
      <t>ホケン</t>
    </rPh>
    <rPh sb="2" eb="5">
      <t>エイセイヒ</t>
    </rPh>
    <phoneticPr fontId="1"/>
  </si>
  <si>
    <t>医薬品費支出</t>
    <rPh sb="0" eb="3">
      <t>イヤクヒン</t>
    </rPh>
    <rPh sb="3" eb="4">
      <t>ヒ</t>
    </rPh>
    <rPh sb="4" eb="6">
      <t>シ</t>
    </rPh>
    <phoneticPr fontId="1"/>
  </si>
  <si>
    <t>被服費支出</t>
    <rPh sb="0" eb="3">
      <t>ヒフクヒ</t>
    </rPh>
    <rPh sb="3" eb="5">
      <t>シ</t>
    </rPh>
    <phoneticPr fontId="1"/>
  </si>
  <si>
    <t>教養娯楽費支出</t>
    <rPh sb="0" eb="2">
      <t>キョウヨウ</t>
    </rPh>
    <rPh sb="2" eb="5">
      <t>ゴラクヒ</t>
    </rPh>
    <rPh sb="5" eb="7">
      <t>シ</t>
    </rPh>
    <phoneticPr fontId="1"/>
  </si>
  <si>
    <t>日用品費支出</t>
    <rPh sb="0" eb="3">
      <t>ニチヨウヒン</t>
    </rPh>
    <rPh sb="3" eb="4">
      <t>ヒ</t>
    </rPh>
    <rPh sb="4" eb="6">
      <t>シ</t>
    </rPh>
    <phoneticPr fontId="1"/>
  </si>
  <si>
    <t>水道光熱費支出</t>
    <rPh sb="0" eb="2">
      <t>スイドウ</t>
    </rPh>
    <rPh sb="2" eb="5">
      <t>コウネツヒ</t>
    </rPh>
    <rPh sb="5" eb="7">
      <t>シ</t>
    </rPh>
    <phoneticPr fontId="1"/>
  </si>
  <si>
    <t>燃料費支出</t>
    <rPh sb="0" eb="3">
      <t>ネンリョウヒ</t>
    </rPh>
    <rPh sb="3" eb="5">
      <t>シ</t>
    </rPh>
    <phoneticPr fontId="1"/>
  </si>
  <si>
    <t>車両燃料費支出</t>
    <rPh sb="0" eb="2">
      <t>シャリョウ</t>
    </rPh>
    <rPh sb="2" eb="4">
      <t>ネンリョウ</t>
    </rPh>
    <rPh sb="4" eb="5">
      <t>ヒ</t>
    </rPh>
    <rPh sb="5" eb="7">
      <t>シ</t>
    </rPh>
    <phoneticPr fontId="1"/>
  </si>
  <si>
    <t>保険料支出</t>
    <rPh sb="0" eb="2">
      <t>ホケン</t>
    </rPh>
    <rPh sb="2" eb="3">
      <t>リョウ</t>
    </rPh>
    <rPh sb="3" eb="5">
      <t>シ</t>
    </rPh>
    <phoneticPr fontId="1"/>
  </si>
  <si>
    <t>賃借料支出</t>
    <rPh sb="0" eb="2">
      <t>チンシャク</t>
    </rPh>
    <rPh sb="2" eb="3">
      <t>リョウ</t>
    </rPh>
    <rPh sb="3" eb="5">
      <t>シ</t>
    </rPh>
    <phoneticPr fontId="1"/>
  </si>
  <si>
    <t>教育指導費支出</t>
    <rPh sb="0" eb="2">
      <t>キョウイク</t>
    </rPh>
    <rPh sb="2" eb="4">
      <t>シドウ</t>
    </rPh>
    <rPh sb="4" eb="5">
      <t>ヒ</t>
    </rPh>
    <rPh sb="5" eb="7">
      <t>シ</t>
    </rPh>
    <phoneticPr fontId="1"/>
  </si>
  <si>
    <t>車両費支出</t>
    <rPh sb="0" eb="2">
      <t>シャリョウ</t>
    </rPh>
    <rPh sb="2" eb="3">
      <t>ヒ</t>
    </rPh>
    <rPh sb="3" eb="5">
      <t>シ</t>
    </rPh>
    <phoneticPr fontId="1"/>
  </si>
  <si>
    <t>その他事業費支出</t>
    <rPh sb="2" eb="3">
      <t>タ</t>
    </rPh>
    <rPh sb="3" eb="5">
      <t>ジギョウ</t>
    </rPh>
    <rPh sb="5" eb="6">
      <t>ヒ</t>
    </rPh>
    <rPh sb="6" eb="8">
      <t>シ</t>
    </rPh>
    <phoneticPr fontId="1"/>
  </si>
  <si>
    <t>雑支出</t>
    <rPh sb="0" eb="1">
      <t>ザツ</t>
    </rPh>
    <rPh sb="1" eb="3">
      <t>シ</t>
    </rPh>
    <phoneticPr fontId="1"/>
  </si>
  <si>
    <t>利用者負担軽減額</t>
    <rPh sb="0" eb="3">
      <t>リヨウシャ</t>
    </rPh>
    <rPh sb="3" eb="5">
      <t>フタン</t>
    </rPh>
    <rPh sb="5" eb="7">
      <t>ケイゲン</t>
    </rPh>
    <rPh sb="7" eb="8">
      <t>ガク</t>
    </rPh>
    <phoneticPr fontId="1"/>
  </si>
  <si>
    <t>児童福祉費支出</t>
    <rPh sb="0" eb="2">
      <t>ジドウ</t>
    </rPh>
    <rPh sb="2" eb="4">
      <t>フクシ</t>
    </rPh>
    <rPh sb="4" eb="5">
      <t>ヒ</t>
    </rPh>
    <rPh sb="5" eb="7">
      <t>シ</t>
    </rPh>
    <phoneticPr fontId="1"/>
  </si>
  <si>
    <t>高齢者福祉費支出</t>
    <rPh sb="0" eb="3">
      <t>コウレイシャ</t>
    </rPh>
    <rPh sb="3" eb="5">
      <t>フクシ</t>
    </rPh>
    <rPh sb="5" eb="6">
      <t>ヒ</t>
    </rPh>
    <rPh sb="6" eb="8">
      <t>シ</t>
    </rPh>
    <phoneticPr fontId="1"/>
  </si>
  <si>
    <t>障がい福祉費支出</t>
    <rPh sb="0" eb="1">
      <t>ショウ</t>
    </rPh>
    <rPh sb="3" eb="5">
      <t>フクシ</t>
    </rPh>
    <rPh sb="5" eb="6">
      <t>ヒ</t>
    </rPh>
    <rPh sb="6" eb="8">
      <t>シ</t>
    </rPh>
    <phoneticPr fontId="1"/>
  </si>
  <si>
    <t>援護費支出</t>
    <rPh sb="0" eb="2">
      <t>エンゴ</t>
    </rPh>
    <rPh sb="2" eb="3">
      <t>ヒ</t>
    </rPh>
    <rPh sb="3" eb="5">
      <t>シ</t>
    </rPh>
    <phoneticPr fontId="1"/>
  </si>
  <si>
    <t>明るい社会づくり推進費支出</t>
    <rPh sb="0" eb="1">
      <t>アカ</t>
    </rPh>
    <rPh sb="3" eb="5">
      <t>シャカイ</t>
    </rPh>
    <rPh sb="8" eb="10">
      <t>スイシン</t>
    </rPh>
    <rPh sb="10" eb="11">
      <t>ヒ</t>
    </rPh>
    <rPh sb="11" eb="13">
      <t>シ</t>
    </rPh>
    <phoneticPr fontId="1"/>
  </si>
  <si>
    <t>心配ごと相談所運営費支出</t>
    <rPh sb="0" eb="2">
      <t>シンパイ</t>
    </rPh>
    <rPh sb="4" eb="7">
      <t>ソウダンジョ</t>
    </rPh>
    <rPh sb="7" eb="10">
      <t>ウンエイヒ</t>
    </rPh>
    <rPh sb="10" eb="12">
      <t>シ</t>
    </rPh>
    <phoneticPr fontId="1"/>
  </si>
  <si>
    <t>ボランティア助成金支出</t>
    <rPh sb="6" eb="9">
      <t>ジョセイキン</t>
    </rPh>
    <rPh sb="9" eb="11">
      <t>シ</t>
    </rPh>
    <phoneticPr fontId="1"/>
  </si>
  <si>
    <t>地域福祉活動費支出</t>
    <rPh sb="0" eb="2">
      <t>チイキ</t>
    </rPh>
    <rPh sb="2" eb="4">
      <t>フクシ</t>
    </rPh>
    <rPh sb="4" eb="6">
      <t>カツドウ</t>
    </rPh>
    <rPh sb="6" eb="7">
      <t>ヒ</t>
    </rPh>
    <rPh sb="7" eb="9">
      <t>シ</t>
    </rPh>
    <phoneticPr fontId="1"/>
  </si>
  <si>
    <t>歳末配分費支出</t>
    <rPh sb="0" eb="2">
      <t>サイマツ</t>
    </rPh>
    <rPh sb="2" eb="4">
      <t>ハイブン</t>
    </rPh>
    <rPh sb="4" eb="5">
      <t>ヒ</t>
    </rPh>
    <rPh sb="5" eb="7">
      <t>シ</t>
    </rPh>
    <phoneticPr fontId="1"/>
  </si>
  <si>
    <t>その他助成金支出</t>
    <rPh sb="2" eb="3">
      <t>タ</t>
    </rPh>
    <rPh sb="3" eb="6">
      <t>ジョセイキン</t>
    </rPh>
    <rPh sb="6" eb="8">
      <t>シ</t>
    </rPh>
    <phoneticPr fontId="1"/>
  </si>
  <si>
    <t>支払利息支出</t>
    <rPh sb="0" eb="2">
      <t>シハライ</t>
    </rPh>
    <rPh sb="2" eb="4">
      <t>リソク</t>
    </rPh>
    <rPh sb="4" eb="6">
      <t>シ</t>
    </rPh>
    <phoneticPr fontId="1"/>
  </si>
  <si>
    <t>その他の支出</t>
    <rPh sb="2" eb="3">
      <t>タ</t>
    </rPh>
    <rPh sb="4" eb="6">
      <t>シ</t>
    </rPh>
    <phoneticPr fontId="1"/>
  </si>
  <si>
    <t>退職手当積立基金預け金差損</t>
    <rPh sb="0" eb="2">
      <t>タイショク</t>
    </rPh>
    <rPh sb="2" eb="4">
      <t>テアテ</t>
    </rPh>
    <rPh sb="4" eb="6">
      <t>ツミタテ</t>
    </rPh>
    <rPh sb="6" eb="8">
      <t>キキン</t>
    </rPh>
    <rPh sb="8" eb="9">
      <t>アズ</t>
    </rPh>
    <rPh sb="10" eb="11">
      <t>キン</t>
    </rPh>
    <rPh sb="11" eb="13">
      <t>サソン</t>
    </rPh>
    <phoneticPr fontId="1"/>
  </si>
  <si>
    <t>雑支出</t>
    <rPh sb="0" eb="1">
      <t>ザツ</t>
    </rPh>
    <rPh sb="1" eb="3">
      <t>シ</t>
    </rPh>
    <phoneticPr fontId="1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</si>
  <si>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1"/>
  </si>
  <si>
    <t>有価証券売却損</t>
    <rPh sb="0" eb="2">
      <t>ユウカ</t>
    </rPh>
    <rPh sb="2" eb="4">
      <t>ショウケン</t>
    </rPh>
    <rPh sb="4" eb="6">
      <t>バイキャク</t>
    </rPh>
    <rPh sb="6" eb="7">
      <t>ソン</t>
    </rPh>
    <phoneticPr fontId="1"/>
  </si>
  <si>
    <t>資産評価損</t>
    <rPh sb="0" eb="2">
      <t>シサン</t>
    </rPh>
    <rPh sb="2" eb="4">
      <t>ヒョウカ</t>
    </rPh>
    <rPh sb="4" eb="5">
      <t>ソン</t>
    </rPh>
    <phoneticPr fontId="1"/>
  </si>
  <si>
    <t>為替差損</t>
    <rPh sb="0" eb="2">
      <t>カワセ</t>
    </rPh>
    <rPh sb="2" eb="4">
      <t>サソン</t>
    </rPh>
    <phoneticPr fontId="1"/>
  </si>
  <si>
    <t>設備資金借入金元金償還補助金収入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ホジョキン</t>
    </rPh>
    <rPh sb="14" eb="16">
      <t>シュウニュウ</t>
    </rPh>
    <phoneticPr fontId="1"/>
  </si>
  <si>
    <t>設備資金借入金元金償還寄附金収入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キフキン</t>
    </rPh>
    <rPh sb="14" eb="16">
      <t>シュウニュウ</t>
    </rPh>
    <phoneticPr fontId="1"/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</si>
  <si>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1"/>
  </si>
  <si>
    <t>建物売却収入</t>
    <rPh sb="0" eb="2">
      <t>タテモノ</t>
    </rPh>
    <rPh sb="2" eb="4">
      <t>バイキャク</t>
    </rPh>
    <rPh sb="4" eb="6">
      <t>シュウニュウ</t>
    </rPh>
    <phoneticPr fontId="1"/>
  </si>
  <si>
    <t>建物附属設備売却収入</t>
    <rPh sb="0" eb="2">
      <t>タテモノ</t>
    </rPh>
    <rPh sb="2" eb="4">
      <t>フゾク</t>
    </rPh>
    <rPh sb="4" eb="6">
      <t>セツビ</t>
    </rPh>
    <rPh sb="6" eb="8">
      <t>バイキャク</t>
    </rPh>
    <rPh sb="8" eb="10">
      <t>シュウニュウ</t>
    </rPh>
    <phoneticPr fontId="1"/>
  </si>
  <si>
    <t>土地売却収入</t>
    <rPh sb="0" eb="2">
      <t>トチ</t>
    </rPh>
    <rPh sb="2" eb="4">
      <t>バイキャク</t>
    </rPh>
    <rPh sb="4" eb="6">
      <t>シュウニュウ</t>
    </rPh>
    <phoneticPr fontId="1"/>
  </si>
  <si>
    <t>車両運搬具売却収入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1"/>
  </si>
  <si>
    <t>器具及び備品売却収入</t>
    <rPh sb="8" eb="10">
      <t>シュウニュウ</t>
    </rPh>
    <phoneticPr fontId="1"/>
  </si>
  <si>
    <t>その他の固定資産売却収入</t>
    <rPh sb="2" eb="3">
      <t>タ</t>
    </rPh>
    <rPh sb="4" eb="6">
      <t>コテイ</t>
    </rPh>
    <rPh sb="6" eb="8">
      <t>シサン</t>
    </rPh>
    <rPh sb="8" eb="10">
      <t>バイキャク</t>
    </rPh>
    <rPh sb="10" eb="12">
      <t>シュウニュウ</t>
    </rPh>
    <phoneticPr fontId="1"/>
  </si>
  <si>
    <t>その他の施設整備等による収入</t>
    <rPh sb="2" eb="3">
      <t>タ</t>
    </rPh>
    <rPh sb="4" eb="6">
      <t>シセツ</t>
    </rPh>
    <rPh sb="6" eb="8">
      <t>セイビ</t>
    </rPh>
    <rPh sb="8" eb="9">
      <t>トウ</t>
    </rPh>
    <rPh sb="12" eb="14">
      <t>シュウニュウ</t>
    </rPh>
    <phoneticPr fontId="1"/>
  </si>
  <si>
    <t>設備資金借入金元金償還支出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3">
      <t>シ</t>
    </rPh>
    <phoneticPr fontId="1"/>
  </si>
  <si>
    <t>固定資産取得支出</t>
    <rPh sb="0" eb="2">
      <t>コテイ</t>
    </rPh>
    <rPh sb="2" eb="4">
      <t>シサン</t>
    </rPh>
    <rPh sb="4" eb="6">
      <t>シュトク</t>
    </rPh>
    <rPh sb="6" eb="8">
      <t>シ</t>
    </rPh>
    <phoneticPr fontId="1"/>
  </si>
  <si>
    <t>基本財産取得支出</t>
    <rPh sb="0" eb="2">
      <t>キホン</t>
    </rPh>
    <rPh sb="2" eb="4">
      <t>ザイサン</t>
    </rPh>
    <rPh sb="4" eb="6">
      <t>シュトク</t>
    </rPh>
    <rPh sb="6" eb="8">
      <t>シ</t>
    </rPh>
    <phoneticPr fontId="1"/>
  </si>
  <si>
    <t>建物取得支出</t>
    <rPh sb="0" eb="2">
      <t>タテモノ</t>
    </rPh>
    <rPh sb="2" eb="4">
      <t>シュトク</t>
    </rPh>
    <rPh sb="4" eb="6">
      <t>シ</t>
    </rPh>
    <phoneticPr fontId="1"/>
  </si>
  <si>
    <t>建物附属設備取得支出</t>
    <rPh sb="0" eb="2">
      <t>タテモノ</t>
    </rPh>
    <rPh sb="2" eb="4">
      <t>フゾク</t>
    </rPh>
    <rPh sb="4" eb="6">
      <t>セツビ</t>
    </rPh>
    <rPh sb="6" eb="8">
      <t>シュトク</t>
    </rPh>
    <rPh sb="8" eb="10">
      <t>シ</t>
    </rPh>
    <phoneticPr fontId="1"/>
  </si>
  <si>
    <t>土地取得支出</t>
    <rPh sb="0" eb="2">
      <t>トチ</t>
    </rPh>
    <rPh sb="2" eb="4">
      <t>シュトク</t>
    </rPh>
    <rPh sb="4" eb="6">
      <t>シ</t>
    </rPh>
    <phoneticPr fontId="1"/>
  </si>
  <si>
    <t>車両運搬具取得支出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</t>
    </rPh>
    <phoneticPr fontId="1"/>
  </si>
  <si>
    <t>その他の固定資産取得支出</t>
    <rPh sb="2" eb="3">
      <t>タ</t>
    </rPh>
    <rPh sb="4" eb="6">
      <t>コテイ</t>
    </rPh>
    <rPh sb="6" eb="8">
      <t>シサン</t>
    </rPh>
    <rPh sb="8" eb="10">
      <t>シュトク</t>
    </rPh>
    <rPh sb="10" eb="12">
      <t>シ</t>
    </rPh>
    <phoneticPr fontId="1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</si>
  <si>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</t>
    </rPh>
    <phoneticPr fontId="1"/>
  </si>
  <si>
    <t>ファイナンス・リース債務の返済支出</t>
    <rPh sb="10" eb="12">
      <t>サイム</t>
    </rPh>
    <rPh sb="13" eb="15">
      <t>ヘンサイ</t>
    </rPh>
    <rPh sb="15" eb="17">
      <t>シ</t>
    </rPh>
    <phoneticPr fontId="1"/>
  </si>
  <si>
    <t>その他の施設整備等による支出</t>
    <rPh sb="2" eb="3">
      <t>タ</t>
    </rPh>
    <rPh sb="4" eb="6">
      <t>シセツ</t>
    </rPh>
    <rPh sb="6" eb="8">
      <t>セイビ</t>
    </rPh>
    <rPh sb="8" eb="9">
      <t>トウ</t>
    </rPh>
    <rPh sb="12" eb="14">
      <t>シ</t>
    </rPh>
    <phoneticPr fontId="1"/>
  </si>
  <si>
    <t>長期運営資金借入金元金償還寄附金収入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6">
      <t>キフキン</t>
    </rPh>
    <rPh sb="16" eb="18">
      <t>シュウニュウ</t>
    </rPh>
    <phoneticPr fontId="1"/>
  </si>
  <si>
    <t>基金積立資産取崩収入</t>
    <rPh sb="0" eb="2">
      <t>キキン</t>
    </rPh>
    <rPh sb="2" eb="4">
      <t>ツミタテ</t>
    </rPh>
    <rPh sb="4" eb="6">
      <t>シサン</t>
    </rPh>
    <rPh sb="6" eb="8">
      <t>トリクズ</t>
    </rPh>
    <rPh sb="8" eb="10">
      <t>シュウニュウ</t>
    </rPh>
    <phoneticPr fontId="1"/>
  </si>
  <si>
    <t>福祉基金積立資産取崩収入</t>
    <rPh sb="0" eb="2">
      <t>フクシ</t>
    </rPh>
    <rPh sb="2" eb="4">
      <t>キキン</t>
    </rPh>
    <rPh sb="4" eb="6">
      <t>ツミタテ</t>
    </rPh>
    <rPh sb="6" eb="8">
      <t>シサン</t>
    </rPh>
    <rPh sb="8" eb="10">
      <t>トリクズ</t>
    </rPh>
    <rPh sb="10" eb="12">
      <t>シュウニュウ</t>
    </rPh>
    <phoneticPr fontId="1"/>
  </si>
  <si>
    <t>退職給付引当資産取崩収入</t>
    <rPh sb="0" eb="2">
      <t>タイショク</t>
    </rPh>
    <rPh sb="2" eb="4">
      <t>キュウフ</t>
    </rPh>
    <rPh sb="4" eb="5">
      <t>ヒ</t>
    </rPh>
    <rPh sb="5" eb="6">
      <t>ア</t>
    </rPh>
    <rPh sb="6" eb="8">
      <t>シサン</t>
    </rPh>
    <rPh sb="8" eb="10">
      <t>トリクズ</t>
    </rPh>
    <rPh sb="10" eb="12">
      <t>シュウニュウ</t>
    </rPh>
    <phoneticPr fontId="1"/>
  </si>
  <si>
    <t>長期預り金積立資産取崩収入</t>
    <rPh sb="0" eb="2">
      <t>チョウキ</t>
    </rPh>
    <rPh sb="2" eb="3">
      <t>アズカ</t>
    </rPh>
    <rPh sb="4" eb="5">
      <t>キン</t>
    </rPh>
    <rPh sb="5" eb="7">
      <t>ツミタテ</t>
    </rPh>
    <rPh sb="7" eb="9">
      <t>シサン</t>
    </rPh>
    <rPh sb="9" eb="11">
      <t>トリクズ</t>
    </rPh>
    <rPh sb="11" eb="13">
      <t>シュウニュウ</t>
    </rPh>
    <phoneticPr fontId="1"/>
  </si>
  <si>
    <t>備品等購入積立資産取崩収入</t>
    <rPh sb="0" eb="3">
      <t>ビヒントウ</t>
    </rPh>
    <rPh sb="3" eb="5">
      <t>コウニュウ</t>
    </rPh>
    <rPh sb="5" eb="7">
      <t>ツミタテ</t>
    </rPh>
    <rPh sb="7" eb="9">
      <t>シサン</t>
    </rPh>
    <rPh sb="9" eb="11">
      <t>トリクズ</t>
    </rPh>
    <rPh sb="11" eb="13">
      <t>シュウニュウ</t>
    </rPh>
    <phoneticPr fontId="1"/>
  </si>
  <si>
    <t>介護保険安定積立資産取崩収入</t>
    <rPh sb="0" eb="2">
      <t>カイゴ</t>
    </rPh>
    <rPh sb="2" eb="4">
      <t>ホケン</t>
    </rPh>
    <rPh sb="4" eb="6">
      <t>アンテイ</t>
    </rPh>
    <rPh sb="6" eb="8">
      <t>ツミタテ</t>
    </rPh>
    <rPh sb="8" eb="10">
      <t>シサン</t>
    </rPh>
    <rPh sb="10" eb="12">
      <t>トリクズ</t>
    </rPh>
    <rPh sb="12" eb="14">
      <t>シュウニュウ</t>
    </rPh>
    <phoneticPr fontId="1"/>
  </si>
  <si>
    <t>事業区分間長期借入金収入</t>
    <rPh sb="0" eb="2">
      <t>ジギョウ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1"/>
  </si>
  <si>
    <t>拠点区分間長期借入金収入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1"/>
  </si>
  <si>
    <t>サービス区分間長期借入金収入</t>
    <rPh sb="4" eb="6">
      <t>クブン</t>
    </rPh>
    <rPh sb="6" eb="7">
      <t>カン</t>
    </rPh>
    <rPh sb="7" eb="9">
      <t>チョウキ</t>
    </rPh>
    <rPh sb="9" eb="11">
      <t>カリイレ</t>
    </rPh>
    <rPh sb="11" eb="12">
      <t>キン</t>
    </rPh>
    <rPh sb="12" eb="14">
      <t>シュウニュウ</t>
    </rPh>
    <phoneticPr fontId="1"/>
  </si>
  <si>
    <t>事業区分間繰入金収入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1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</si>
  <si>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1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</si>
  <si>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1"/>
  </si>
  <si>
    <t>その他の活動による収入</t>
    <rPh sb="2" eb="3">
      <t>タ</t>
    </rPh>
    <rPh sb="4" eb="6">
      <t>カツドウ</t>
    </rPh>
    <rPh sb="9" eb="11">
      <t>シュウニュウ</t>
    </rPh>
    <phoneticPr fontId="1"/>
  </si>
  <si>
    <t>差入保証金返還収入</t>
    <rPh sb="0" eb="2">
      <t>サシイ</t>
    </rPh>
    <rPh sb="2" eb="5">
      <t>ホショウキン</t>
    </rPh>
    <rPh sb="5" eb="7">
      <t>ヘンカン</t>
    </rPh>
    <rPh sb="7" eb="9">
      <t>シュウニュウ</t>
    </rPh>
    <phoneticPr fontId="1"/>
  </si>
  <si>
    <t>退職手当積立基金預け金取崩収入</t>
    <rPh sb="0" eb="2">
      <t>タイショク</t>
    </rPh>
    <rPh sb="2" eb="4">
      <t>テアテ</t>
    </rPh>
    <rPh sb="4" eb="6">
      <t>ツミタテ</t>
    </rPh>
    <rPh sb="6" eb="8">
      <t>キキン</t>
    </rPh>
    <rPh sb="8" eb="9">
      <t>アズ</t>
    </rPh>
    <rPh sb="10" eb="11">
      <t>キン</t>
    </rPh>
    <rPh sb="11" eb="13">
      <t>トリクズシ</t>
    </rPh>
    <rPh sb="13" eb="15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</si>
  <si>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</si>
  <si>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基金積立資産支出</t>
    <rPh sb="0" eb="2">
      <t>キキン</t>
    </rPh>
    <rPh sb="2" eb="4">
      <t>ツミタテ</t>
    </rPh>
    <rPh sb="4" eb="6">
      <t>シサン</t>
    </rPh>
    <rPh sb="6" eb="8">
      <t>シ</t>
    </rPh>
    <phoneticPr fontId="1"/>
  </si>
  <si>
    <t>福祉基金積立資産支出</t>
    <rPh sb="0" eb="2">
      <t>フクシ</t>
    </rPh>
    <rPh sb="2" eb="4">
      <t>キキン</t>
    </rPh>
    <rPh sb="4" eb="6">
      <t>ツミタテ</t>
    </rPh>
    <rPh sb="6" eb="8">
      <t>シサン</t>
    </rPh>
    <rPh sb="8" eb="10">
      <t>シ</t>
    </rPh>
    <phoneticPr fontId="1"/>
  </si>
  <si>
    <t>積立資産支出</t>
    <rPh sb="0" eb="2">
      <t>ツミタテ</t>
    </rPh>
    <rPh sb="2" eb="4">
      <t>シサン</t>
    </rPh>
    <rPh sb="4" eb="6">
      <t>シ</t>
    </rPh>
    <phoneticPr fontId="1"/>
  </si>
  <si>
    <t>退職給付引当資産支出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シ</t>
    </rPh>
    <phoneticPr fontId="1"/>
  </si>
  <si>
    <t>長期預り金積立資産支出</t>
    <rPh sb="0" eb="2">
      <t>チョウキ</t>
    </rPh>
    <rPh sb="2" eb="3">
      <t>アズカ</t>
    </rPh>
    <rPh sb="4" eb="5">
      <t>キン</t>
    </rPh>
    <rPh sb="5" eb="7">
      <t>ツミタテ</t>
    </rPh>
    <rPh sb="7" eb="9">
      <t>シサン</t>
    </rPh>
    <rPh sb="9" eb="11">
      <t>シ</t>
    </rPh>
    <phoneticPr fontId="1"/>
  </si>
  <si>
    <t>その他積立資産支出</t>
    <rPh sb="2" eb="3">
      <t>タ</t>
    </rPh>
    <rPh sb="3" eb="5">
      <t>ツミタテ</t>
    </rPh>
    <rPh sb="5" eb="7">
      <t>シサン</t>
    </rPh>
    <rPh sb="7" eb="9">
      <t>シ</t>
    </rPh>
    <phoneticPr fontId="1"/>
  </si>
  <si>
    <t>備品等購入積立資産支出</t>
    <rPh sb="0" eb="3">
      <t>ビヒントウ</t>
    </rPh>
    <rPh sb="3" eb="5">
      <t>コウニュウ</t>
    </rPh>
    <rPh sb="5" eb="7">
      <t>ツミタテ</t>
    </rPh>
    <rPh sb="7" eb="9">
      <t>シサン</t>
    </rPh>
    <rPh sb="9" eb="11">
      <t>シ</t>
    </rPh>
    <phoneticPr fontId="1"/>
  </si>
  <si>
    <t>介護保険安定積立資産支出</t>
    <rPh sb="0" eb="2">
      <t>カイゴ</t>
    </rPh>
    <rPh sb="2" eb="4">
      <t>ホケン</t>
    </rPh>
    <rPh sb="4" eb="6">
      <t>アンテイ</t>
    </rPh>
    <rPh sb="6" eb="8">
      <t>ツミタテ</t>
    </rPh>
    <rPh sb="8" eb="10">
      <t>シサン</t>
    </rPh>
    <rPh sb="10" eb="12">
      <t>シ</t>
    </rPh>
    <phoneticPr fontId="1"/>
  </si>
  <si>
    <t>事業区分間長期貸付金支出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</t>
    </rPh>
    <phoneticPr fontId="1"/>
  </si>
  <si>
    <t>事業区分間繰入金支出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</t>
    </rPh>
    <phoneticPr fontId="1"/>
  </si>
  <si>
    <t>拠点区分間長期貸付金支出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</t>
    </rPh>
    <phoneticPr fontId="1"/>
  </si>
  <si>
    <t>サービス区分間長期貸付金支出</t>
    <rPh sb="4" eb="6">
      <t>クブン</t>
    </rPh>
    <rPh sb="6" eb="7">
      <t>カン</t>
    </rPh>
    <rPh sb="7" eb="9">
      <t>チョウキ</t>
    </rPh>
    <rPh sb="9" eb="11">
      <t>カシツケ</t>
    </rPh>
    <rPh sb="11" eb="12">
      <t>キン</t>
    </rPh>
    <rPh sb="12" eb="14">
      <t>シ</t>
    </rPh>
    <phoneticPr fontId="1"/>
  </si>
  <si>
    <t>拠点区分間長期借入金返済支出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ヘンサイ</t>
    </rPh>
    <rPh sb="12" eb="14">
      <t>シ</t>
    </rPh>
    <phoneticPr fontId="1"/>
  </si>
  <si>
    <t>サービス区分間長期借入金返済支出</t>
    <rPh sb="4" eb="6">
      <t>クブン</t>
    </rPh>
    <rPh sb="6" eb="7">
      <t>カン</t>
    </rPh>
    <rPh sb="7" eb="9">
      <t>チョウキ</t>
    </rPh>
    <rPh sb="9" eb="11">
      <t>カリイレ</t>
    </rPh>
    <rPh sb="11" eb="12">
      <t>キン</t>
    </rPh>
    <rPh sb="12" eb="14">
      <t>ヘンサイ</t>
    </rPh>
    <rPh sb="14" eb="16">
      <t>シ</t>
    </rPh>
    <phoneticPr fontId="1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</si>
  <si>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</t>
    </rPh>
    <phoneticPr fontId="1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</si>
  <si>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</t>
    </rPh>
    <phoneticPr fontId="1"/>
  </si>
  <si>
    <t>その他の活動による支出</t>
    <rPh sb="2" eb="3">
      <t>タ</t>
    </rPh>
    <rPh sb="4" eb="6">
      <t>カツドウ</t>
    </rPh>
    <rPh sb="9" eb="11">
      <t>シ</t>
    </rPh>
    <phoneticPr fontId="1"/>
  </si>
  <si>
    <t>差入保証金返還支出</t>
    <rPh sb="0" eb="2">
      <t>サシイ</t>
    </rPh>
    <rPh sb="2" eb="5">
      <t>ホショウキン</t>
    </rPh>
    <rPh sb="5" eb="7">
      <t>ヘンカン</t>
    </rPh>
    <rPh sb="7" eb="9">
      <t>シ</t>
    </rPh>
    <phoneticPr fontId="1"/>
  </si>
  <si>
    <t>退職手当積立基金預け金支出</t>
    <rPh sb="0" eb="2">
      <t>タイショク</t>
    </rPh>
    <rPh sb="2" eb="4">
      <t>テアテ</t>
    </rPh>
    <rPh sb="4" eb="6">
      <t>ツミタテ</t>
    </rPh>
    <rPh sb="6" eb="8">
      <t>キキン</t>
    </rPh>
    <rPh sb="8" eb="9">
      <t>アズ</t>
    </rPh>
    <rPh sb="10" eb="11">
      <t>キン</t>
    </rPh>
    <rPh sb="11" eb="13">
      <t>シ</t>
    </rPh>
    <phoneticPr fontId="1"/>
  </si>
  <si>
    <t>生活支援相談員配置事業受託金収入</t>
    <rPh sb="0" eb="2">
      <t>セイカツ</t>
    </rPh>
    <rPh sb="2" eb="4">
      <t>シエン</t>
    </rPh>
    <rPh sb="4" eb="7">
      <t>ソウダンイン</t>
    </rPh>
    <rPh sb="7" eb="9">
      <t>ハイチ</t>
    </rPh>
    <rPh sb="9" eb="11">
      <t>ジギョウ</t>
    </rPh>
    <rPh sb="11" eb="13">
      <t>ジュタク</t>
    </rPh>
    <rPh sb="13" eb="14">
      <t>キン</t>
    </rPh>
    <rPh sb="14" eb="16">
      <t>シュウニュウ</t>
    </rPh>
    <phoneticPr fontId="1"/>
  </si>
  <si>
    <t>　　生活福祉資金</t>
    <rPh sb="2" eb="4">
      <t>セイカツ</t>
    </rPh>
    <rPh sb="4" eb="6">
      <t>フクシ</t>
    </rPh>
    <rPh sb="6" eb="8">
      <t>シキン</t>
    </rPh>
    <phoneticPr fontId="1"/>
  </si>
  <si>
    <t>老人福祉事業収入</t>
    <rPh sb="0" eb="2">
      <t>ロウジン</t>
    </rPh>
    <rPh sb="2" eb="4">
      <t>フクシ</t>
    </rPh>
    <rPh sb="4" eb="6">
      <t>ジギョウ</t>
    </rPh>
    <rPh sb="6" eb="8">
      <t>シュウニュウ</t>
    </rPh>
    <phoneticPr fontId="1"/>
  </si>
  <si>
    <t>児童福祉事業収入</t>
    <rPh sb="0" eb="2">
      <t>ジドウ</t>
    </rPh>
    <rPh sb="2" eb="4">
      <t>フクシ</t>
    </rPh>
    <rPh sb="4" eb="6">
      <t>ジギョウ</t>
    </rPh>
    <rPh sb="6" eb="8">
      <t>シュウニュウ</t>
    </rPh>
    <phoneticPr fontId="1"/>
  </si>
  <si>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</si>
  <si>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</si>
  <si>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</si>
  <si>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流動資産評価損等による資金減少額</t>
    <rPh sb="0" eb="2">
      <t>リュウドウ</t>
    </rPh>
    <rPh sb="2" eb="4">
      <t>シサン</t>
    </rPh>
    <rPh sb="4" eb="6">
      <t>ヒョウカ</t>
    </rPh>
    <rPh sb="6" eb="7">
      <t>ゾン</t>
    </rPh>
    <rPh sb="7" eb="8">
      <t>トウ</t>
    </rPh>
    <rPh sb="11" eb="13">
      <t>シキン</t>
    </rPh>
    <rPh sb="13" eb="15">
      <t>ゲンショウ</t>
    </rPh>
    <rPh sb="15" eb="16">
      <t>ガク</t>
    </rPh>
    <phoneticPr fontId="1"/>
  </si>
  <si>
    <t>徴収不能額</t>
    <rPh sb="0" eb="2">
      <t>チョウシュウ</t>
    </rPh>
    <rPh sb="2" eb="4">
      <t>フノウ</t>
    </rPh>
    <rPh sb="4" eb="5">
      <t>ガク</t>
    </rPh>
    <phoneticPr fontId="1"/>
  </si>
  <si>
    <t>積立資産取崩収入</t>
    <rPh sb="0" eb="2">
      <t>ツミタテ</t>
    </rPh>
    <rPh sb="2" eb="4">
      <t>シサン</t>
    </rPh>
    <rPh sb="4" eb="6">
      <t>トリクズ</t>
    </rPh>
    <rPh sb="6" eb="8">
      <t>シュウニュウ</t>
    </rPh>
    <phoneticPr fontId="1"/>
  </si>
  <si>
    <t>その他の積立資産取崩収入</t>
    <rPh sb="2" eb="3">
      <t>タ</t>
    </rPh>
    <rPh sb="6" eb="8">
      <t>シサン</t>
    </rPh>
    <phoneticPr fontId="1"/>
  </si>
  <si>
    <t>事業区分間長期貸付金回収収入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1"/>
  </si>
  <si>
    <t>拠点区分間長期貸付金回収収入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1"/>
  </si>
  <si>
    <t>サービス区分間長期貸付金回収収入</t>
    <rPh sb="4" eb="6">
      <t>クブン</t>
    </rPh>
    <rPh sb="6" eb="7">
      <t>カン</t>
    </rPh>
    <rPh sb="7" eb="9">
      <t>チョウキ</t>
    </rPh>
    <rPh sb="9" eb="11">
      <t>カシツケ</t>
    </rPh>
    <rPh sb="11" eb="12">
      <t>キン</t>
    </rPh>
    <rPh sb="12" eb="14">
      <t>カイシュウ</t>
    </rPh>
    <rPh sb="14" eb="16">
      <t>シュウニュウ</t>
    </rPh>
    <phoneticPr fontId="1"/>
  </si>
  <si>
    <t>長期運営資金借入金元金償還金支出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4">
      <t>ショウカンキン</t>
    </rPh>
    <rPh sb="14" eb="16">
      <t>シシュツ</t>
    </rPh>
    <phoneticPr fontId="1"/>
  </si>
  <si>
    <t>事業区分間長期借入金返済支出</t>
    <rPh sb="0" eb="2">
      <t>ジギョウ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ヘンサイ</t>
    </rPh>
    <rPh sb="12" eb="14">
      <t>シ</t>
    </rPh>
    <phoneticPr fontId="1"/>
  </si>
  <si>
    <t>地域包括支援センター運営事業受託金収入</t>
    <rPh sb="0" eb="2">
      <t>チイキ</t>
    </rPh>
    <rPh sb="2" eb="4">
      <t>ホウカツ</t>
    </rPh>
    <rPh sb="4" eb="6">
      <t>シエン</t>
    </rPh>
    <rPh sb="10" eb="12">
      <t>ウンエイ</t>
    </rPh>
    <rPh sb="12" eb="14">
      <t>ジギョウ</t>
    </rPh>
    <rPh sb="14" eb="16">
      <t>ジュタク</t>
    </rPh>
    <rPh sb="16" eb="17">
      <t>キン</t>
    </rPh>
    <rPh sb="17" eb="19">
      <t>シュウニュウ</t>
    </rPh>
    <phoneticPr fontId="1"/>
  </si>
  <si>
    <t>退職共済金預け金差損</t>
    <rPh sb="0" eb="2">
      <t>タイショク</t>
    </rPh>
    <rPh sb="2" eb="4">
      <t>キョウサイ</t>
    </rPh>
    <rPh sb="4" eb="5">
      <t>キン</t>
    </rPh>
    <rPh sb="5" eb="6">
      <t>アズ</t>
    </rPh>
    <rPh sb="7" eb="8">
      <t>キン</t>
    </rPh>
    <rPh sb="8" eb="10">
      <t>サソン</t>
    </rPh>
    <phoneticPr fontId="1"/>
  </si>
  <si>
    <t>医療費支出</t>
    <rPh sb="0" eb="3">
      <t>イリョウヒ</t>
    </rPh>
    <rPh sb="3" eb="5">
      <t>シ</t>
    </rPh>
    <phoneticPr fontId="1"/>
  </si>
  <si>
    <t>その他の活動収入（7）</t>
    <rPh sb="2" eb="3">
      <t>タ</t>
    </rPh>
    <rPh sb="4" eb="6">
      <t>カツドウ</t>
    </rPh>
    <rPh sb="6" eb="8">
      <t>シュウニュウ</t>
    </rPh>
    <phoneticPr fontId="1"/>
  </si>
  <si>
    <t>事業活動支出計（2）</t>
    <rPh sb="0" eb="2">
      <t>ジギョウ</t>
    </rPh>
    <rPh sb="2" eb="4">
      <t>カツドウ</t>
    </rPh>
    <rPh sb="4" eb="6">
      <t>シ</t>
    </rPh>
    <rPh sb="6" eb="7">
      <t>ケイ</t>
    </rPh>
    <phoneticPr fontId="1"/>
  </si>
  <si>
    <t>事業活動資金収支差額（3）=（1）-（2）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1"/>
  </si>
  <si>
    <t>その他の活動支出計（８）</t>
    <rPh sb="2" eb="3">
      <t>タ</t>
    </rPh>
    <rPh sb="4" eb="6">
      <t>カツドウ</t>
    </rPh>
    <rPh sb="6" eb="8">
      <t>シ</t>
    </rPh>
    <rPh sb="8" eb="9">
      <t>ケイ</t>
    </rPh>
    <phoneticPr fontId="1"/>
  </si>
  <si>
    <t>その他の活動資金収支差額計（９）＝（７）-（８）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rPh sb="12" eb="13">
      <t>ケイ</t>
    </rPh>
    <phoneticPr fontId="1"/>
  </si>
  <si>
    <t>予備費（１０）</t>
    <rPh sb="0" eb="3">
      <t>ヨビヒ</t>
    </rPh>
    <phoneticPr fontId="1"/>
  </si>
  <si>
    <t>シルバーハウジング生活援助員派遣事業受託金収入</t>
    <rPh sb="9" eb="11">
      <t>セイカツ</t>
    </rPh>
    <rPh sb="11" eb="13">
      <t>エンジョ</t>
    </rPh>
    <rPh sb="13" eb="14">
      <t>イン</t>
    </rPh>
    <rPh sb="14" eb="16">
      <t>ハケン</t>
    </rPh>
    <rPh sb="16" eb="18">
      <t>ジギョウ</t>
    </rPh>
    <rPh sb="18" eb="20">
      <t>ジュタク</t>
    </rPh>
    <rPh sb="20" eb="21">
      <t>キン</t>
    </rPh>
    <rPh sb="21" eb="23">
      <t>シュウニュウ</t>
    </rPh>
    <phoneticPr fontId="1"/>
  </si>
  <si>
    <t>その他の事業受託金収入</t>
    <rPh sb="2" eb="3">
      <t>タ</t>
    </rPh>
    <rPh sb="4" eb="6">
      <t>ジギョウ</t>
    </rPh>
    <rPh sb="6" eb="8">
      <t>ジュタク</t>
    </rPh>
    <rPh sb="8" eb="9">
      <t>キン</t>
    </rPh>
    <rPh sb="9" eb="11">
      <t>シュウニュウ</t>
    </rPh>
    <phoneticPr fontId="1"/>
  </si>
  <si>
    <t>給食委託費支出</t>
    <rPh sb="0" eb="2">
      <t>キュウショク</t>
    </rPh>
    <rPh sb="2" eb="4">
      <t>イタク</t>
    </rPh>
    <rPh sb="4" eb="5">
      <t>ヒ</t>
    </rPh>
    <rPh sb="5" eb="7">
      <t>シ</t>
    </rPh>
    <phoneticPr fontId="1"/>
  </si>
  <si>
    <t>清掃委託費支出</t>
    <rPh sb="0" eb="2">
      <t>セイソウ</t>
    </rPh>
    <rPh sb="2" eb="4">
      <t>イタク</t>
    </rPh>
    <rPh sb="4" eb="5">
      <t>ヒ</t>
    </rPh>
    <rPh sb="5" eb="7">
      <t>シ</t>
    </rPh>
    <phoneticPr fontId="1"/>
  </si>
  <si>
    <t>送迎委託費支出</t>
    <rPh sb="0" eb="2">
      <t>ソウゲイ</t>
    </rPh>
    <rPh sb="2" eb="4">
      <t>イタク</t>
    </rPh>
    <rPh sb="4" eb="5">
      <t>ヒ</t>
    </rPh>
    <rPh sb="5" eb="7">
      <t>シ</t>
    </rPh>
    <phoneticPr fontId="1"/>
  </si>
  <si>
    <t>その他委託費支出</t>
    <rPh sb="2" eb="3">
      <t>タ</t>
    </rPh>
    <rPh sb="3" eb="5">
      <t>イタク</t>
    </rPh>
    <rPh sb="5" eb="6">
      <t>ヒ</t>
    </rPh>
    <rPh sb="6" eb="8">
      <t>シ</t>
    </rPh>
    <phoneticPr fontId="1"/>
  </si>
  <si>
    <t>退職給付支出</t>
    <rPh sb="0" eb="2">
      <t>タイショク</t>
    </rPh>
    <rPh sb="2" eb="4">
      <t>キュウフ</t>
    </rPh>
    <rPh sb="4" eb="6">
      <t>シ</t>
    </rPh>
    <phoneticPr fontId="1"/>
  </si>
  <si>
    <t>（ソフトウェア売却収入）</t>
    <rPh sb="7" eb="9">
      <t>バイキャク</t>
    </rPh>
    <rPh sb="9" eb="11">
      <t>シュウニュウ</t>
    </rPh>
    <phoneticPr fontId="1"/>
  </si>
  <si>
    <t>（その他固定資産売却収入）</t>
    <rPh sb="3" eb="4">
      <t>タ</t>
    </rPh>
    <rPh sb="4" eb="6">
      <t>コテイ</t>
    </rPh>
    <rPh sb="6" eb="8">
      <t>シサン</t>
    </rPh>
    <rPh sb="8" eb="10">
      <t>バイキャク</t>
    </rPh>
    <rPh sb="10" eb="12">
      <t>シュウニュウ</t>
    </rPh>
    <phoneticPr fontId="1"/>
  </si>
  <si>
    <t>（ソフトウェア取得支出）</t>
    <rPh sb="7" eb="9">
      <t>シュトク</t>
    </rPh>
    <rPh sb="9" eb="11">
      <t>シシュツ</t>
    </rPh>
    <phoneticPr fontId="1"/>
  </si>
  <si>
    <t>（その他の固定資産取得支出）</t>
    <rPh sb="3" eb="4">
      <t>タ</t>
    </rPh>
    <rPh sb="5" eb="7">
      <t>コテイ</t>
    </rPh>
    <rPh sb="7" eb="9">
      <t>シサン</t>
    </rPh>
    <rPh sb="9" eb="11">
      <t>シュトク</t>
    </rPh>
    <rPh sb="11" eb="13">
      <t>シ</t>
    </rPh>
    <phoneticPr fontId="1"/>
  </si>
  <si>
    <t>災害時要援護者避難支援プラン作成事業補助金収入</t>
    <rPh sb="0" eb="2">
      <t>サイガイ</t>
    </rPh>
    <rPh sb="2" eb="3">
      <t>ジ</t>
    </rPh>
    <rPh sb="3" eb="4">
      <t>ヨウ</t>
    </rPh>
    <rPh sb="4" eb="6">
      <t>エンゴ</t>
    </rPh>
    <rPh sb="6" eb="7">
      <t>シャ</t>
    </rPh>
    <rPh sb="7" eb="9">
      <t>ヒナン</t>
    </rPh>
    <rPh sb="9" eb="11">
      <t>シエン</t>
    </rPh>
    <rPh sb="14" eb="16">
      <t>サクセイ</t>
    </rPh>
    <rPh sb="16" eb="18">
      <t>ジギョウ</t>
    </rPh>
    <rPh sb="18" eb="20">
      <t>ホジョ</t>
    </rPh>
    <rPh sb="20" eb="21">
      <t>キン</t>
    </rPh>
    <rPh sb="21" eb="23">
      <t>シュウニュウ</t>
    </rPh>
    <phoneticPr fontId="1"/>
  </si>
  <si>
    <t>事業未収金</t>
    <rPh sb="0" eb="2">
      <t>ジギョウ</t>
    </rPh>
    <rPh sb="2" eb="5">
      <t>ミシュウキン</t>
    </rPh>
    <phoneticPr fontId="1"/>
  </si>
  <si>
    <t>未収金</t>
    <rPh sb="0" eb="3">
      <t>ミシュウキン</t>
    </rPh>
    <phoneticPr fontId="1"/>
  </si>
  <si>
    <t>未収補助金</t>
    <rPh sb="0" eb="2">
      <t>ミシュウ</t>
    </rPh>
    <rPh sb="2" eb="5">
      <t>ホジョキン</t>
    </rPh>
    <phoneticPr fontId="1"/>
  </si>
  <si>
    <t>未収収益</t>
    <rPh sb="0" eb="2">
      <t>ミシュウ</t>
    </rPh>
    <rPh sb="2" eb="4">
      <t>シュウエキ</t>
    </rPh>
    <phoneticPr fontId="1"/>
  </si>
  <si>
    <t>新会計勘定科目（大）</t>
    <rPh sb="0" eb="1">
      <t>シン</t>
    </rPh>
    <rPh sb="1" eb="3">
      <t>カイケイ</t>
    </rPh>
    <rPh sb="3" eb="5">
      <t>カンジョウ</t>
    </rPh>
    <rPh sb="5" eb="7">
      <t>カモク</t>
    </rPh>
    <rPh sb="8" eb="9">
      <t>ダイ</t>
    </rPh>
    <phoneticPr fontId="1"/>
  </si>
  <si>
    <t>新会計勘定科目（中）</t>
    <rPh sb="0" eb="1">
      <t>シン</t>
    </rPh>
    <rPh sb="1" eb="3">
      <t>カイケイ</t>
    </rPh>
    <rPh sb="3" eb="5">
      <t>カンジョウ</t>
    </rPh>
    <rPh sb="5" eb="7">
      <t>カモク</t>
    </rPh>
    <rPh sb="8" eb="9">
      <t>チュウ</t>
    </rPh>
    <phoneticPr fontId="1"/>
  </si>
  <si>
    <t>新会計勘定科目（小）</t>
    <rPh sb="0" eb="1">
      <t>シン</t>
    </rPh>
    <rPh sb="1" eb="3">
      <t>カイケイ</t>
    </rPh>
    <rPh sb="3" eb="5">
      <t>カンジョウ</t>
    </rPh>
    <rPh sb="5" eb="7">
      <t>カモク</t>
    </rPh>
    <rPh sb="8" eb="9">
      <t>ショウ</t>
    </rPh>
    <phoneticPr fontId="1"/>
  </si>
  <si>
    <t>前払費用</t>
    <rPh sb="0" eb="2">
      <t>マエバラ</t>
    </rPh>
    <rPh sb="2" eb="4">
      <t>ヒヨウ</t>
    </rPh>
    <phoneticPr fontId="1"/>
  </si>
  <si>
    <t>１年以内回収予定長期貸付金</t>
    <rPh sb="1" eb="2">
      <t>ネン</t>
    </rPh>
    <rPh sb="2" eb="4">
      <t>イナイ</t>
    </rPh>
    <rPh sb="4" eb="6">
      <t>カイシュウ</t>
    </rPh>
    <rPh sb="6" eb="8">
      <t>ヨテイ</t>
    </rPh>
    <rPh sb="8" eb="10">
      <t>チョウキ</t>
    </rPh>
    <rPh sb="10" eb="12">
      <t>カシツケ</t>
    </rPh>
    <rPh sb="12" eb="13">
      <t>キン</t>
    </rPh>
    <phoneticPr fontId="1"/>
  </si>
  <si>
    <t>１年以内回収予定事業区分間長期貸付金</t>
    <rPh sb="1" eb="2">
      <t>ネン</t>
    </rPh>
    <rPh sb="2" eb="4">
      <t>イナイ</t>
    </rPh>
    <rPh sb="4" eb="6">
      <t>カイシュウ</t>
    </rPh>
    <rPh sb="6" eb="8">
      <t>ヨテイ</t>
    </rPh>
    <rPh sb="8" eb="10">
      <t>ジギョウ</t>
    </rPh>
    <rPh sb="10" eb="12">
      <t>クブン</t>
    </rPh>
    <rPh sb="12" eb="13">
      <t>カン</t>
    </rPh>
    <rPh sb="13" eb="15">
      <t>チョウキ</t>
    </rPh>
    <rPh sb="15" eb="17">
      <t>カシツケ</t>
    </rPh>
    <rPh sb="17" eb="18">
      <t>キン</t>
    </rPh>
    <phoneticPr fontId="1"/>
  </si>
  <si>
    <t>１年以内回収予定拠点区分間長期貸付金</t>
    <rPh sb="1" eb="2">
      <t>ネン</t>
    </rPh>
    <rPh sb="2" eb="4">
      <t>イナイ</t>
    </rPh>
    <rPh sb="4" eb="6">
      <t>カイシュウ</t>
    </rPh>
    <rPh sb="6" eb="8">
      <t>ヨテイ</t>
    </rPh>
    <rPh sb="8" eb="10">
      <t>キョテン</t>
    </rPh>
    <rPh sb="10" eb="12">
      <t>クブン</t>
    </rPh>
    <rPh sb="12" eb="13">
      <t>カン</t>
    </rPh>
    <rPh sb="13" eb="15">
      <t>チョウキ</t>
    </rPh>
    <rPh sb="15" eb="17">
      <t>カシツケ</t>
    </rPh>
    <rPh sb="17" eb="18">
      <t>キン</t>
    </rPh>
    <phoneticPr fontId="1"/>
  </si>
  <si>
    <t>１年以内回収予定サービス区分間長期貸付金</t>
    <rPh sb="1" eb="2">
      <t>ネン</t>
    </rPh>
    <rPh sb="2" eb="4">
      <t>イナイ</t>
    </rPh>
    <rPh sb="4" eb="6">
      <t>カイシュウ</t>
    </rPh>
    <rPh sb="6" eb="8">
      <t>ヨテイ</t>
    </rPh>
    <rPh sb="12" eb="14">
      <t>クブン</t>
    </rPh>
    <rPh sb="14" eb="15">
      <t>カン</t>
    </rPh>
    <rPh sb="15" eb="17">
      <t>チョウキ</t>
    </rPh>
    <rPh sb="17" eb="19">
      <t>カシツケ</t>
    </rPh>
    <rPh sb="19" eb="20">
      <t>キン</t>
    </rPh>
    <phoneticPr fontId="1"/>
  </si>
  <si>
    <t>事業区分間貸付金</t>
    <rPh sb="0" eb="2">
      <t>ジギョウ</t>
    </rPh>
    <rPh sb="2" eb="4">
      <t>クブン</t>
    </rPh>
    <rPh sb="4" eb="5">
      <t>カン</t>
    </rPh>
    <rPh sb="5" eb="7">
      <t>カシツケ</t>
    </rPh>
    <rPh sb="7" eb="8">
      <t>キン</t>
    </rPh>
    <phoneticPr fontId="1"/>
  </si>
  <si>
    <t>拠点区分間貸付金</t>
    <rPh sb="0" eb="2">
      <t>キョテン</t>
    </rPh>
    <rPh sb="2" eb="4">
      <t>クブン</t>
    </rPh>
    <rPh sb="4" eb="5">
      <t>カン</t>
    </rPh>
    <rPh sb="5" eb="7">
      <t>カシツケ</t>
    </rPh>
    <rPh sb="7" eb="8">
      <t>キン</t>
    </rPh>
    <phoneticPr fontId="1"/>
  </si>
  <si>
    <t>サービス区分間貸付金</t>
    <rPh sb="4" eb="6">
      <t>クブン</t>
    </rPh>
    <rPh sb="6" eb="7">
      <t>カン</t>
    </rPh>
    <rPh sb="7" eb="9">
      <t>カシツケ</t>
    </rPh>
    <rPh sb="9" eb="10">
      <t>キン</t>
    </rPh>
    <phoneticPr fontId="1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</si>
  <si>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1"/>
  </si>
  <si>
    <t>　基本財産</t>
    <rPh sb="1" eb="3">
      <t>キホン</t>
    </rPh>
    <rPh sb="3" eb="5">
      <t>ザイサン</t>
    </rPh>
    <phoneticPr fontId="1"/>
  </si>
  <si>
    <t>投資有価証券</t>
    <rPh sb="0" eb="2">
      <t>トウシ</t>
    </rPh>
    <rPh sb="2" eb="4">
      <t>ユウカ</t>
    </rPh>
    <rPh sb="4" eb="6">
      <t>ショウケン</t>
    </rPh>
    <phoneticPr fontId="1"/>
  </si>
  <si>
    <t>建物</t>
    <rPh sb="0" eb="2">
      <t>タテモノ</t>
    </rPh>
    <phoneticPr fontId="1"/>
  </si>
  <si>
    <t>有形リース資産</t>
    <rPh sb="0" eb="2">
      <t>ユウケイ</t>
    </rPh>
    <rPh sb="5" eb="7">
      <t>シサン</t>
    </rPh>
    <phoneticPr fontId="1"/>
  </si>
  <si>
    <t>無形リース資産</t>
    <rPh sb="0" eb="2">
      <t>ムケイ</t>
    </rPh>
    <rPh sb="5" eb="7">
      <t>シサン</t>
    </rPh>
    <phoneticPr fontId="1"/>
  </si>
  <si>
    <t>事業区分間長期貸付金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phoneticPr fontId="1"/>
  </si>
  <si>
    <t>拠点区分間長期貸付金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phoneticPr fontId="1"/>
  </si>
  <si>
    <t>サービス区分間長期貸付金</t>
    <rPh sb="4" eb="6">
      <t>クブン</t>
    </rPh>
    <rPh sb="6" eb="7">
      <t>カン</t>
    </rPh>
    <rPh sb="7" eb="9">
      <t>チョウキ</t>
    </rPh>
    <rPh sb="9" eb="11">
      <t>カシツケ</t>
    </rPh>
    <rPh sb="11" eb="12">
      <t>キン</t>
    </rPh>
    <phoneticPr fontId="1"/>
  </si>
  <si>
    <t>退職手当積立基金預け金</t>
    <rPh sb="0" eb="2">
      <t>タイショク</t>
    </rPh>
    <rPh sb="2" eb="4">
      <t>テアテ</t>
    </rPh>
    <rPh sb="4" eb="6">
      <t>ツミタテ</t>
    </rPh>
    <rPh sb="6" eb="8">
      <t>キキン</t>
    </rPh>
    <rPh sb="8" eb="9">
      <t>アズ</t>
    </rPh>
    <rPh sb="10" eb="11">
      <t>キン</t>
    </rPh>
    <phoneticPr fontId="1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</si>
  <si>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1"/>
  </si>
  <si>
    <t>長期預り金積立資産</t>
    <rPh sb="0" eb="2">
      <t>チョウキ</t>
    </rPh>
    <rPh sb="2" eb="3">
      <t>アズカ</t>
    </rPh>
    <rPh sb="4" eb="5">
      <t>キン</t>
    </rPh>
    <rPh sb="5" eb="7">
      <t>ツミタテ</t>
    </rPh>
    <rPh sb="7" eb="9">
      <t>シサン</t>
    </rPh>
    <phoneticPr fontId="1"/>
  </si>
  <si>
    <t>その他の積立資産</t>
    <rPh sb="2" eb="3">
      <t>タ</t>
    </rPh>
    <rPh sb="4" eb="6">
      <t>ツミタテ</t>
    </rPh>
    <rPh sb="6" eb="8">
      <t>シサン</t>
    </rPh>
    <phoneticPr fontId="1"/>
  </si>
  <si>
    <t>福祉基金積立資産</t>
    <rPh sb="0" eb="2">
      <t>フクシ</t>
    </rPh>
    <rPh sb="2" eb="4">
      <t>キキン</t>
    </rPh>
    <rPh sb="4" eb="6">
      <t>ツミタテ</t>
    </rPh>
    <rPh sb="6" eb="8">
      <t>シサン</t>
    </rPh>
    <phoneticPr fontId="1"/>
  </si>
  <si>
    <t>介護保険安定積立資産</t>
    <rPh sb="0" eb="2">
      <t>カイゴ</t>
    </rPh>
    <rPh sb="2" eb="4">
      <t>ホケン</t>
    </rPh>
    <rPh sb="4" eb="6">
      <t>アンテイ</t>
    </rPh>
    <rPh sb="6" eb="8">
      <t>ツミタテ</t>
    </rPh>
    <rPh sb="8" eb="10">
      <t>シサン</t>
    </rPh>
    <phoneticPr fontId="1"/>
  </si>
  <si>
    <t>備品等購入積立資産</t>
    <rPh sb="0" eb="3">
      <t>ビヒントウ</t>
    </rPh>
    <rPh sb="3" eb="5">
      <t>コウニュウ</t>
    </rPh>
    <rPh sb="5" eb="7">
      <t>ツミタテ</t>
    </rPh>
    <rPh sb="7" eb="9">
      <t>シサン</t>
    </rPh>
    <phoneticPr fontId="1"/>
  </si>
  <si>
    <t>長期前払費用</t>
    <rPh sb="0" eb="2">
      <t>チョウキ</t>
    </rPh>
    <rPh sb="2" eb="4">
      <t>マエバラ</t>
    </rPh>
    <rPh sb="4" eb="6">
      <t>ヒヨウ</t>
    </rPh>
    <phoneticPr fontId="1"/>
  </si>
  <si>
    <t>事業未払金</t>
    <rPh sb="0" eb="2">
      <t>ジギョウ</t>
    </rPh>
    <rPh sb="2" eb="4">
      <t>ミハラ</t>
    </rPh>
    <rPh sb="4" eb="5">
      <t>キン</t>
    </rPh>
    <phoneticPr fontId="1"/>
  </si>
  <si>
    <t>その他の未払金</t>
    <rPh sb="2" eb="3">
      <t>タ</t>
    </rPh>
    <rPh sb="4" eb="6">
      <t>ミハラ</t>
    </rPh>
    <rPh sb="6" eb="7">
      <t>キン</t>
    </rPh>
    <phoneticPr fontId="1"/>
  </si>
  <si>
    <t>支払手形</t>
    <rPh sb="0" eb="2">
      <t>シハライ</t>
    </rPh>
    <rPh sb="2" eb="4">
      <t>テガタ</t>
    </rPh>
    <phoneticPr fontId="1"/>
  </si>
  <si>
    <t>役員等短期借入金</t>
    <rPh sb="0" eb="3">
      <t>ヤクイントウ</t>
    </rPh>
    <rPh sb="3" eb="5">
      <t>タンキ</t>
    </rPh>
    <rPh sb="5" eb="7">
      <t>カリイレ</t>
    </rPh>
    <rPh sb="7" eb="8">
      <t>キン</t>
    </rPh>
    <phoneticPr fontId="1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</si>
  <si>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1"/>
  </si>
  <si>
    <t>１年以内返済予定長期運営資金借入金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チョウキ</t>
    </rPh>
    <rPh sb="10" eb="12">
      <t>ウンエイ</t>
    </rPh>
    <rPh sb="12" eb="14">
      <t>シキン</t>
    </rPh>
    <rPh sb="14" eb="16">
      <t>カリイレ</t>
    </rPh>
    <rPh sb="16" eb="17">
      <t>キン</t>
    </rPh>
    <phoneticPr fontId="1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</si>
  <si>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1"/>
  </si>
  <si>
    <t>１年以内支払予定長期未払金</t>
    <rPh sb="1" eb="2">
      <t>ネン</t>
    </rPh>
    <rPh sb="2" eb="4">
      <t>イナイ</t>
    </rPh>
    <rPh sb="4" eb="6">
      <t>シハライ</t>
    </rPh>
    <rPh sb="6" eb="8">
      <t>ヨテイ</t>
    </rPh>
    <rPh sb="8" eb="10">
      <t>チョウキ</t>
    </rPh>
    <rPh sb="10" eb="12">
      <t>ミハラ</t>
    </rPh>
    <rPh sb="12" eb="13">
      <t>キン</t>
    </rPh>
    <phoneticPr fontId="1"/>
  </si>
  <si>
    <t>未払費用</t>
    <rPh sb="0" eb="2">
      <t>ミバラ</t>
    </rPh>
    <rPh sb="2" eb="4">
      <t>ヒヨウ</t>
    </rPh>
    <phoneticPr fontId="1"/>
  </si>
  <si>
    <t>事業区分間借入金</t>
    <rPh sb="0" eb="2">
      <t>ジギョウ</t>
    </rPh>
    <rPh sb="2" eb="4">
      <t>クブン</t>
    </rPh>
    <rPh sb="4" eb="5">
      <t>カン</t>
    </rPh>
    <rPh sb="5" eb="7">
      <t>カリイレ</t>
    </rPh>
    <rPh sb="7" eb="8">
      <t>キン</t>
    </rPh>
    <phoneticPr fontId="1"/>
  </si>
  <si>
    <t>拠点区分間借入金</t>
    <rPh sb="0" eb="2">
      <t>キョテン</t>
    </rPh>
    <rPh sb="2" eb="4">
      <t>クブン</t>
    </rPh>
    <rPh sb="4" eb="5">
      <t>カン</t>
    </rPh>
    <rPh sb="5" eb="7">
      <t>カリイレ</t>
    </rPh>
    <rPh sb="7" eb="8">
      <t>キン</t>
    </rPh>
    <phoneticPr fontId="1"/>
  </si>
  <si>
    <t>サービス区分間借入金</t>
    <rPh sb="4" eb="6">
      <t>クブン</t>
    </rPh>
    <rPh sb="6" eb="7">
      <t>カン</t>
    </rPh>
    <rPh sb="7" eb="9">
      <t>カリイレ</t>
    </rPh>
    <rPh sb="9" eb="10">
      <t>キン</t>
    </rPh>
    <phoneticPr fontId="1"/>
  </si>
  <si>
    <t>職員預り金</t>
    <rPh sb="0" eb="2">
      <t>ショクイン</t>
    </rPh>
    <rPh sb="2" eb="3">
      <t>アズカ</t>
    </rPh>
    <rPh sb="4" eb="5">
      <t>キン</t>
    </rPh>
    <phoneticPr fontId="1"/>
  </si>
  <si>
    <t>前受収益</t>
    <rPh sb="0" eb="2">
      <t>マエウ</t>
    </rPh>
    <rPh sb="2" eb="4">
      <t>シュウエキ</t>
    </rPh>
    <phoneticPr fontId="1"/>
  </si>
  <si>
    <t>リース債務</t>
    <rPh sb="3" eb="5">
      <t>サイム</t>
    </rPh>
    <phoneticPr fontId="1"/>
  </si>
  <si>
    <t>役員等長期借入金</t>
    <rPh sb="0" eb="3">
      <t>ヤクイントウ</t>
    </rPh>
    <rPh sb="3" eb="5">
      <t>チョウキ</t>
    </rPh>
    <rPh sb="5" eb="7">
      <t>カリイレ</t>
    </rPh>
    <rPh sb="7" eb="8">
      <t>キン</t>
    </rPh>
    <phoneticPr fontId="1"/>
  </si>
  <si>
    <t>事業区分間長期借入金</t>
    <rPh sb="0" eb="2">
      <t>ジギョウ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phoneticPr fontId="1"/>
  </si>
  <si>
    <t>拠点区分間長期借入金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phoneticPr fontId="1"/>
  </si>
  <si>
    <t>サービス区分間長期借入金</t>
    <rPh sb="4" eb="6">
      <t>クブン</t>
    </rPh>
    <rPh sb="6" eb="7">
      <t>カン</t>
    </rPh>
    <rPh sb="7" eb="9">
      <t>チョウキ</t>
    </rPh>
    <rPh sb="9" eb="11">
      <t>カリイレ</t>
    </rPh>
    <rPh sb="11" eb="12">
      <t>キン</t>
    </rPh>
    <phoneticPr fontId="1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</si>
  <si>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"/>
  </si>
  <si>
    <t>長期未払金</t>
    <rPh sb="0" eb="2">
      <t>チョウキ</t>
    </rPh>
    <rPh sb="2" eb="4">
      <t>ミハラ</t>
    </rPh>
    <rPh sb="4" eb="5">
      <t>キン</t>
    </rPh>
    <phoneticPr fontId="1"/>
  </si>
  <si>
    <t>福祉基金積立金</t>
    <rPh sb="0" eb="2">
      <t>フクシ</t>
    </rPh>
    <rPh sb="2" eb="4">
      <t>キキン</t>
    </rPh>
    <rPh sb="4" eb="6">
      <t>ツミタテ</t>
    </rPh>
    <rPh sb="6" eb="7">
      <t>キン</t>
    </rPh>
    <phoneticPr fontId="1"/>
  </si>
  <si>
    <t>介護保険安定積立金</t>
    <rPh sb="0" eb="2">
      <t>カイゴ</t>
    </rPh>
    <rPh sb="2" eb="4">
      <t>ホケン</t>
    </rPh>
    <rPh sb="4" eb="6">
      <t>アンテイ</t>
    </rPh>
    <rPh sb="6" eb="8">
      <t>ツミタテ</t>
    </rPh>
    <rPh sb="8" eb="9">
      <t>キン</t>
    </rPh>
    <phoneticPr fontId="1"/>
  </si>
  <si>
    <t>備品等購入積立金</t>
    <rPh sb="0" eb="2">
      <t>ビヒン</t>
    </rPh>
    <rPh sb="2" eb="3">
      <t>トウ</t>
    </rPh>
    <rPh sb="3" eb="5">
      <t>コウニュウ</t>
    </rPh>
    <rPh sb="5" eb="7">
      <t>ツミタテ</t>
    </rPh>
    <rPh sb="7" eb="8">
      <t>キン</t>
    </rPh>
    <phoneticPr fontId="1"/>
  </si>
  <si>
    <t>うち当期活動増減額</t>
    <rPh sb="2" eb="4">
      <t>トウキ</t>
    </rPh>
    <rPh sb="4" eb="6">
      <t>カツドウ</t>
    </rPh>
    <rPh sb="6" eb="8">
      <t>ゾウゲン</t>
    </rPh>
    <rPh sb="8" eb="9">
      <t>ガク</t>
    </rPh>
    <phoneticPr fontId="1"/>
  </si>
  <si>
    <t>次期繰越活動増減差額</t>
    <rPh sb="0" eb="2">
      <t>ジキ</t>
    </rPh>
    <rPh sb="2" eb="4">
      <t>クリコシ</t>
    </rPh>
    <rPh sb="4" eb="6">
      <t>カツドウ</t>
    </rPh>
    <rPh sb="6" eb="8">
      <t>ゾウゲン</t>
    </rPh>
    <rPh sb="8" eb="10">
      <t>サガク</t>
    </rPh>
    <phoneticPr fontId="1"/>
  </si>
  <si>
    <t>平成　年　　月　日現在</t>
    <rPh sb="0" eb="2">
      <t>ヘイセイ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</si>
  <si>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現金預金</t>
    <rPh sb="0" eb="2">
      <t>ゲンキン</t>
    </rPh>
    <rPh sb="2" eb="4">
      <t>ヨキン</t>
    </rPh>
    <phoneticPr fontId="1"/>
  </si>
  <si>
    <t>現金</t>
    <rPh sb="0" eb="2">
      <t>ゲンキン</t>
    </rPh>
    <phoneticPr fontId="1"/>
  </si>
  <si>
    <t>預貯金</t>
    <rPh sb="0" eb="3">
      <t>ヨチョキン</t>
    </rPh>
    <phoneticPr fontId="1"/>
  </si>
  <si>
    <t>受取手形</t>
    <rPh sb="0" eb="2">
      <t>ウケトリ</t>
    </rPh>
    <rPh sb="2" eb="4">
      <t>テガタ</t>
    </rPh>
    <phoneticPr fontId="1"/>
  </si>
  <si>
    <t>１年以内返済予定役員等長期借入金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ヤクイン</t>
    </rPh>
    <rPh sb="10" eb="11">
      <t>トウ</t>
    </rPh>
    <rPh sb="11" eb="13">
      <t>チョウキ</t>
    </rPh>
    <rPh sb="13" eb="15">
      <t>カリイレ</t>
    </rPh>
    <rPh sb="15" eb="16">
      <t>キン</t>
    </rPh>
    <phoneticPr fontId="1"/>
  </si>
  <si>
    <t>１年以内返済予定事業区分間長期借入金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ジギョウ</t>
    </rPh>
    <rPh sb="10" eb="12">
      <t>クブン</t>
    </rPh>
    <rPh sb="12" eb="13">
      <t>カン</t>
    </rPh>
    <rPh sb="13" eb="15">
      <t>チョウキ</t>
    </rPh>
    <rPh sb="15" eb="17">
      <t>カリイレ</t>
    </rPh>
    <rPh sb="17" eb="18">
      <t>キン</t>
    </rPh>
    <phoneticPr fontId="1"/>
  </si>
  <si>
    <t>１年以内返済予定拠点区分間長期借入金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キョテン</t>
    </rPh>
    <rPh sb="10" eb="12">
      <t>クブン</t>
    </rPh>
    <rPh sb="12" eb="13">
      <t>カン</t>
    </rPh>
    <rPh sb="13" eb="15">
      <t>チョウキ</t>
    </rPh>
    <rPh sb="15" eb="17">
      <t>カリイレ</t>
    </rPh>
    <rPh sb="17" eb="18">
      <t>キン</t>
    </rPh>
    <phoneticPr fontId="1"/>
  </si>
  <si>
    <t>１年以内返済予定サービス区分間長期借入金</t>
    <rPh sb="1" eb="2">
      <t>ネン</t>
    </rPh>
    <rPh sb="2" eb="4">
      <t>イナイ</t>
    </rPh>
    <rPh sb="4" eb="6">
      <t>ヘンサイ</t>
    </rPh>
    <rPh sb="6" eb="8">
      <t>ヨテイ</t>
    </rPh>
    <rPh sb="12" eb="14">
      <t>クブン</t>
    </rPh>
    <rPh sb="14" eb="15">
      <t>カン</t>
    </rPh>
    <rPh sb="15" eb="17">
      <t>チョウキ</t>
    </rPh>
    <rPh sb="17" eb="19">
      <t>カリイレ</t>
    </rPh>
    <rPh sb="19" eb="20">
      <t>キン</t>
    </rPh>
    <phoneticPr fontId="1"/>
  </si>
  <si>
    <t>定期預金</t>
    <rPh sb="0" eb="2">
      <t>テイキ</t>
    </rPh>
    <rPh sb="2" eb="4">
      <t>ヨキン</t>
    </rPh>
    <phoneticPr fontId="1"/>
  </si>
  <si>
    <t>基本財産特定預金</t>
    <rPh sb="0" eb="2">
      <t>キホン</t>
    </rPh>
    <rPh sb="2" eb="4">
      <t>ザイサン</t>
    </rPh>
    <rPh sb="4" eb="6">
      <t>トクテイ</t>
    </rPh>
    <rPh sb="6" eb="8">
      <t>ヨキン</t>
    </rPh>
    <phoneticPr fontId="1"/>
  </si>
  <si>
    <t>構築物売却収入</t>
    <rPh sb="0" eb="3">
      <t>コウチクブツ</t>
    </rPh>
    <rPh sb="3" eb="5">
      <t>バイキャク</t>
    </rPh>
    <rPh sb="5" eb="7">
      <t>シュウニュウ</t>
    </rPh>
    <phoneticPr fontId="1"/>
  </si>
  <si>
    <t>機械及び装置売却収入</t>
    <rPh sb="0" eb="2">
      <t>キカイ</t>
    </rPh>
    <rPh sb="2" eb="3">
      <t>オヨ</t>
    </rPh>
    <rPh sb="4" eb="6">
      <t>ソウチ</t>
    </rPh>
    <rPh sb="6" eb="8">
      <t>バイキャク</t>
    </rPh>
    <rPh sb="8" eb="10">
      <t>シュウニュウ</t>
    </rPh>
    <phoneticPr fontId="1"/>
  </si>
  <si>
    <t>権利売却収入</t>
    <rPh sb="0" eb="2">
      <t>ケンリ</t>
    </rPh>
    <rPh sb="2" eb="4">
      <t>バイキャク</t>
    </rPh>
    <rPh sb="4" eb="6">
      <t>シュウニュウ</t>
    </rPh>
    <phoneticPr fontId="1"/>
  </si>
  <si>
    <t>事業活動による収支</t>
    <rPh sb="0" eb="2">
      <t>ジギョウ</t>
    </rPh>
    <rPh sb="2" eb="4">
      <t>カツドウ</t>
    </rPh>
    <rPh sb="7" eb="9">
      <t>シュウシ</t>
    </rPh>
    <phoneticPr fontId="1"/>
  </si>
  <si>
    <t>収入</t>
    <rPh sb="0" eb="2">
      <t>シュウニュウ</t>
    </rPh>
    <phoneticPr fontId="1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</si>
  <si>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1"/>
  </si>
  <si>
    <t>支出</t>
    <rPh sb="0" eb="2">
      <t>シ</t>
    </rPh>
    <phoneticPr fontId="1"/>
  </si>
  <si>
    <t>予備費支出（１０）</t>
    <rPh sb="0" eb="3">
      <t>ヨビヒ</t>
    </rPh>
    <rPh sb="3" eb="5">
      <t>シ</t>
    </rPh>
    <phoneticPr fontId="1"/>
  </si>
  <si>
    <t>大区分</t>
    <rPh sb="0" eb="1">
      <t>ダイ</t>
    </rPh>
    <rPh sb="1" eb="3">
      <t>クブン</t>
    </rPh>
    <phoneticPr fontId="1"/>
  </si>
  <si>
    <t>中区分</t>
    <rPh sb="0" eb="1">
      <t>チュウ</t>
    </rPh>
    <rPh sb="1" eb="3">
      <t>クブン</t>
    </rPh>
    <phoneticPr fontId="1"/>
  </si>
  <si>
    <t>小区分</t>
    <rPh sb="0" eb="1">
      <t>ショウ</t>
    </rPh>
    <rPh sb="1" eb="3">
      <t>クブン</t>
    </rPh>
    <phoneticPr fontId="1"/>
  </si>
  <si>
    <t>　　認知症対応型通所介護費</t>
    <rPh sb="2" eb="4">
      <t>ニンチ</t>
    </rPh>
    <rPh sb="4" eb="5">
      <t>ショウ</t>
    </rPh>
    <rPh sb="5" eb="7">
      <t>タイオウ</t>
    </rPh>
    <rPh sb="7" eb="8">
      <t>カタ</t>
    </rPh>
    <rPh sb="8" eb="12">
      <t>ツ</t>
    </rPh>
    <rPh sb="12" eb="13">
      <t>ヒ</t>
    </rPh>
    <phoneticPr fontId="1"/>
  </si>
  <si>
    <t>　　介護予防認知症対応型通所介護費</t>
    <rPh sb="2" eb="4">
      <t>カイゴ</t>
    </rPh>
    <rPh sb="4" eb="6">
      <t>ヨボウ</t>
    </rPh>
    <rPh sb="6" eb="8">
      <t>ニンチ</t>
    </rPh>
    <rPh sb="8" eb="9">
      <t>ショウ</t>
    </rPh>
    <rPh sb="9" eb="11">
      <t>タイオウ</t>
    </rPh>
    <rPh sb="11" eb="12">
      <t>カタ</t>
    </rPh>
    <rPh sb="12" eb="16">
      <t>ツ</t>
    </rPh>
    <rPh sb="16" eb="17">
      <t>ヒ</t>
    </rPh>
    <phoneticPr fontId="1"/>
  </si>
  <si>
    <t>事業費支出</t>
    <rPh sb="0" eb="3">
      <t>ジギョウヒ</t>
    </rPh>
    <rPh sb="3" eb="5">
      <t>シ</t>
    </rPh>
    <phoneticPr fontId="1"/>
  </si>
  <si>
    <t>事務費支出</t>
    <rPh sb="0" eb="3">
      <t>ジムヒ</t>
    </rPh>
    <rPh sb="3" eb="5">
      <t>シ</t>
    </rPh>
    <phoneticPr fontId="1"/>
  </si>
  <si>
    <t>前年度予算額</t>
    <rPh sb="0" eb="3">
      <t>ゼンネンド</t>
    </rPh>
    <rPh sb="3" eb="6">
      <t>ヨサンガク</t>
    </rPh>
    <phoneticPr fontId="1"/>
  </si>
  <si>
    <t>差異</t>
    <rPh sb="0" eb="2">
      <t>サイ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</si>
  <si>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</si>
  <si>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　　　　　　　（自）平成２７年４月１日　（至）平成２８年３月３１日</t>
    <rPh sb="8" eb="9">
      <t>ジ</t>
    </rPh>
    <rPh sb="10" eb="12">
      <t>ヘイセイ</t>
    </rPh>
    <rPh sb="14" eb="15">
      <t>ネン</t>
    </rPh>
    <rPh sb="16" eb="17">
      <t>ツキ</t>
    </rPh>
    <rPh sb="18" eb="19">
      <t>ヒ</t>
    </rPh>
    <rPh sb="21" eb="22">
      <t>イタル</t>
    </rPh>
    <rPh sb="23" eb="25">
      <t>ヘイセイ</t>
    </rPh>
    <rPh sb="27" eb="28">
      <t>ネン</t>
    </rPh>
    <rPh sb="29" eb="30">
      <t>ツキ</t>
    </rPh>
    <rPh sb="32" eb="33">
      <t>ヒ</t>
    </rPh>
    <phoneticPr fontId="1"/>
  </si>
  <si>
    <t>支出</t>
    <rPh sb="0" eb="2">
      <t>シ</t>
    </rPh>
    <phoneticPr fontId="1"/>
  </si>
  <si>
    <t>勘定科目</t>
    <rPh sb="0" eb="2">
      <t>カンジョウ</t>
    </rPh>
    <rPh sb="2" eb="4">
      <t>カモク</t>
    </rPh>
    <phoneticPr fontId="1"/>
  </si>
  <si>
    <t>法人運営拠点区分</t>
    <rPh sb="0" eb="2">
      <t>ホウジン</t>
    </rPh>
    <rPh sb="2" eb="4">
      <t>ウンエイ</t>
    </rPh>
    <rPh sb="4" eb="6">
      <t>キョテン</t>
    </rPh>
    <rPh sb="6" eb="8">
      <t>クブン</t>
    </rPh>
    <phoneticPr fontId="1"/>
  </si>
  <si>
    <t>単位：千円</t>
    <rPh sb="0" eb="2">
      <t>タンイ</t>
    </rPh>
    <rPh sb="3" eb="5">
      <t>センエン</t>
    </rPh>
    <phoneticPr fontId="1"/>
  </si>
  <si>
    <t>その他の活動による収支</t>
    <rPh sb="2" eb="3">
      <t>タ</t>
    </rPh>
    <rPh sb="4" eb="6">
      <t>カツドウ</t>
    </rPh>
    <rPh sb="9" eb="11">
      <t>シュウシ</t>
    </rPh>
    <phoneticPr fontId="1"/>
  </si>
  <si>
    <t>区分</t>
    <rPh sb="0" eb="2">
      <t>クブン</t>
    </rPh>
    <phoneticPr fontId="1"/>
  </si>
  <si>
    <t>共同募金配分金事業拠点区分</t>
    <rPh sb="0" eb="2">
      <t>キョウドウ</t>
    </rPh>
    <rPh sb="2" eb="4">
      <t>ボキン</t>
    </rPh>
    <rPh sb="4" eb="6">
      <t>ハイブン</t>
    </rPh>
    <rPh sb="6" eb="7">
      <t>キン</t>
    </rPh>
    <rPh sb="7" eb="9">
      <t>ジギョウ</t>
    </rPh>
    <rPh sb="9" eb="11">
      <t>キョテン</t>
    </rPh>
    <rPh sb="11" eb="13">
      <t>クブン</t>
    </rPh>
    <phoneticPr fontId="1"/>
  </si>
  <si>
    <t>訪問介護事業拠点区分</t>
    <rPh sb="0" eb="4">
      <t>ホウ</t>
    </rPh>
    <rPh sb="4" eb="6">
      <t>ジギョウ</t>
    </rPh>
    <rPh sb="6" eb="8">
      <t>キョテン</t>
    </rPh>
    <rPh sb="8" eb="10">
      <t>クブン</t>
    </rPh>
    <phoneticPr fontId="1"/>
  </si>
  <si>
    <t>通所介護事業拠点区分</t>
    <rPh sb="0" eb="4">
      <t>ツ</t>
    </rPh>
    <rPh sb="4" eb="6">
      <t>ジギョウ</t>
    </rPh>
    <rPh sb="6" eb="8">
      <t>キョテン</t>
    </rPh>
    <rPh sb="8" eb="10">
      <t>クブン</t>
    </rPh>
    <phoneticPr fontId="1"/>
  </si>
  <si>
    <t>事業区分合計</t>
    <rPh sb="0" eb="2">
      <t>ジギョウ</t>
    </rPh>
    <rPh sb="2" eb="4">
      <t>クブン</t>
    </rPh>
    <rPh sb="4" eb="6">
      <t>ゴウケイ</t>
    </rPh>
    <phoneticPr fontId="1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</si>
  <si>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1"/>
  </si>
  <si>
    <t>施設整備等による収支</t>
    <rPh sb="0" eb="2">
      <t>シセツ</t>
    </rPh>
    <rPh sb="2" eb="5">
      <t>セイビトウ</t>
    </rPh>
    <rPh sb="8" eb="10">
      <t>シュウシ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</si>
  <si>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</si>
  <si>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r>
      <t>　　　　　　社会福祉法人国見町社会福祉協議会資金収支予算書　　　公益事業区分資金収支内訳表　　　　　　　　　　　　　　　　</t>
    </r>
    <r>
      <rPr>
        <b/>
        <sz val="11"/>
        <color theme="1"/>
        <rFont val="ＭＳ Ｐゴシック"/>
        <family val="3"/>
        <charset val="128"/>
        <scheme val="minor"/>
      </rPr>
      <t>　</t>
    </r>
    <rPh sb="6" eb="22">
      <t>ホウジンシャ</t>
    </rPh>
    <rPh sb="22" eb="24">
      <t>シキン</t>
    </rPh>
    <rPh sb="24" eb="26">
      <t>シュウシ</t>
    </rPh>
    <rPh sb="26" eb="29">
      <t>ヨサンショ</t>
    </rPh>
    <rPh sb="32" eb="34">
      <t>コウエキ</t>
    </rPh>
    <rPh sb="34" eb="36">
      <t>ジギョウ</t>
    </rPh>
    <rPh sb="36" eb="38">
      <t>クブン</t>
    </rPh>
    <rPh sb="38" eb="40">
      <t>シキン</t>
    </rPh>
    <rPh sb="40" eb="42">
      <t>シュウシ</t>
    </rPh>
    <rPh sb="42" eb="44">
      <t>ウチワケ</t>
    </rPh>
    <rPh sb="44" eb="45">
      <t>ヒョウ</t>
    </rPh>
    <phoneticPr fontId="1"/>
  </si>
  <si>
    <t>様式第１号の３様式</t>
  </si>
  <si>
    <t>　　　　　　社会福祉法人国見町社会福祉協議会資金収支予算書　　　法人運営拠点区分資金収支内訳表　　　　　　　　　　　　　　　　　</t>
    <rPh sb="6" eb="22">
      <t>ホウジンシャ</t>
    </rPh>
    <rPh sb="22" eb="24">
      <t>シキン</t>
    </rPh>
    <rPh sb="24" eb="26">
      <t>シュウシ</t>
    </rPh>
    <rPh sb="26" eb="29">
      <t>ヨサンショ</t>
    </rPh>
    <rPh sb="32" eb="34">
      <t>ホウジン</t>
    </rPh>
    <rPh sb="34" eb="36">
      <t>ウンエイ</t>
    </rPh>
    <rPh sb="36" eb="38">
      <t>キョテン</t>
    </rPh>
    <rPh sb="38" eb="40">
      <t>クブン</t>
    </rPh>
    <rPh sb="40" eb="42">
      <t>シキン</t>
    </rPh>
    <rPh sb="42" eb="44">
      <t>シュウシ</t>
    </rPh>
    <rPh sb="44" eb="46">
      <t>ウチワケ</t>
    </rPh>
    <rPh sb="46" eb="47">
      <t>ヒョウ</t>
    </rPh>
    <phoneticPr fontId="1"/>
  </si>
  <si>
    <t>様式第１号の4様式</t>
  </si>
  <si>
    <t>支出</t>
    <rPh sb="0" eb="2">
      <t>シ</t>
    </rPh>
    <phoneticPr fontId="1"/>
  </si>
  <si>
    <t>その他の活動収入計（7）</t>
    <rPh sb="2" eb="3">
      <t>タ</t>
    </rPh>
    <rPh sb="4" eb="6">
      <t>カツドウ</t>
    </rPh>
    <rPh sb="6" eb="8">
      <t>シュウニュウ</t>
    </rPh>
    <rPh sb="8" eb="9">
      <t>ケイ</t>
    </rPh>
    <phoneticPr fontId="1"/>
  </si>
  <si>
    <t>その他の活動資金収支差額（９）＝（７）-（８）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1"/>
  </si>
  <si>
    <t>　　　　　　社会福祉法人国見町社会福祉協議会資金収支予算書　　　共同募金拠点区分資金収支内訳表　　　　　　　　　　　　　　　　　</t>
    <rPh sb="6" eb="22">
      <t>ホウジンシャ</t>
    </rPh>
    <rPh sb="22" eb="24">
      <t>シキン</t>
    </rPh>
    <rPh sb="24" eb="26">
      <t>シュウシ</t>
    </rPh>
    <rPh sb="26" eb="29">
      <t>ヨサンショ</t>
    </rPh>
    <rPh sb="32" eb="34">
      <t>キョウドウ</t>
    </rPh>
    <rPh sb="34" eb="36">
      <t>ボキン</t>
    </rPh>
    <rPh sb="36" eb="38">
      <t>キョテン</t>
    </rPh>
    <rPh sb="38" eb="40">
      <t>クブン</t>
    </rPh>
    <rPh sb="40" eb="42">
      <t>シキン</t>
    </rPh>
    <rPh sb="42" eb="44">
      <t>シュウシ</t>
    </rPh>
    <rPh sb="44" eb="46">
      <t>ウチワケ</t>
    </rPh>
    <rPh sb="46" eb="47">
      <t>ヒョウ</t>
    </rPh>
    <phoneticPr fontId="1"/>
  </si>
  <si>
    <t>　　　　　　社会福祉法人国見町社会福祉協議会資金収支予算書　　　訪問介護事業拠点区分資金収支内訳表　　　　　　　　　　　　　　　　　</t>
    <rPh sb="6" eb="22">
      <t>ホウジンシャ</t>
    </rPh>
    <rPh sb="22" eb="24">
      <t>シキン</t>
    </rPh>
    <rPh sb="24" eb="26">
      <t>シュウシ</t>
    </rPh>
    <rPh sb="26" eb="29">
      <t>ヨサンショ</t>
    </rPh>
    <rPh sb="32" eb="34">
      <t>ホウモン</t>
    </rPh>
    <rPh sb="34" eb="36">
      <t>カイゴ</t>
    </rPh>
    <rPh sb="36" eb="38">
      <t>ジギョウ</t>
    </rPh>
    <rPh sb="38" eb="40">
      <t>キョテン</t>
    </rPh>
    <rPh sb="40" eb="42">
      <t>クブン</t>
    </rPh>
    <rPh sb="42" eb="44">
      <t>シキン</t>
    </rPh>
    <rPh sb="44" eb="46">
      <t>シュウシ</t>
    </rPh>
    <rPh sb="46" eb="48">
      <t>ウチワケ</t>
    </rPh>
    <rPh sb="48" eb="49">
      <t>ヒョウ</t>
    </rPh>
    <phoneticPr fontId="1"/>
  </si>
  <si>
    <t>訪問介護事業拠点区分</t>
    <rPh sb="0" eb="2">
      <t>ホウモン</t>
    </rPh>
    <rPh sb="2" eb="4">
      <t>カイゴ</t>
    </rPh>
    <rPh sb="4" eb="6">
      <t>ジギョウ</t>
    </rPh>
    <rPh sb="6" eb="8">
      <t>キョテン</t>
    </rPh>
    <rPh sb="8" eb="10">
      <t>クブン</t>
    </rPh>
    <phoneticPr fontId="1"/>
  </si>
  <si>
    <t>　　　　　　社会福祉法人国見町社会福祉協議会資金収支予算書　　　通所介護事業拠点区分資金収支内訳表　　　　　　　　　　　　　　　　　</t>
    <rPh sb="6" eb="22">
      <t>ホウジンシャ</t>
    </rPh>
    <rPh sb="22" eb="24">
      <t>シキン</t>
    </rPh>
    <rPh sb="24" eb="26">
      <t>シュウシ</t>
    </rPh>
    <rPh sb="26" eb="29">
      <t>ヨサンショ</t>
    </rPh>
    <rPh sb="32" eb="34">
      <t>ツウショ</t>
    </rPh>
    <rPh sb="34" eb="36">
      <t>カイゴ</t>
    </rPh>
    <rPh sb="36" eb="38">
      <t>ジギョウ</t>
    </rPh>
    <rPh sb="38" eb="40">
      <t>キョテン</t>
    </rPh>
    <rPh sb="40" eb="42">
      <t>クブン</t>
    </rPh>
    <rPh sb="42" eb="44">
      <t>シキン</t>
    </rPh>
    <rPh sb="44" eb="46">
      <t>シュウシ</t>
    </rPh>
    <rPh sb="46" eb="48">
      <t>ウチワケ</t>
    </rPh>
    <rPh sb="48" eb="49">
      <t>ヒョウ</t>
    </rPh>
    <phoneticPr fontId="1"/>
  </si>
  <si>
    <t>通所介護事業拠点区分</t>
    <rPh sb="0" eb="2">
      <t>ツウショ</t>
    </rPh>
    <rPh sb="2" eb="4">
      <t>カイゴ</t>
    </rPh>
    <rPh sb="4" eb="6">
      <t>ジギョウ</t>
    </rPh>
    <rPh sb="6" eb="8">
      <t>キョテン</t>
    </rPh>
    <rPh sb="8" eb="10">
      <t>クブン</t>
    </rPh>
    <phoneticPr fontId="1"/>
  </si>
  <si>
    <t>　　　　　　社会福祉法人国見町社会福祉協議会資金収支予算書　　　居宅介護支援事業拠点区分資金収支内訳表　　　　　　　　　　　　　　　　　</t>
    <rPh sb="6" eb="22">
      <t>ホウジンシャ</t>
    </rPh>
    <rPh sb="22" eb="24">
      <t>シキン</t>
    </rPh>
    <rPh sb="24" eb="26">
      <t>シュウシ</t>
    </rPh>
    <rPh sb="26" eb="29">
      <t>ヨサンショ</t>
    </rPh>
    <rPh sb="32" eb="34">
      <t>キョタク</t>
    </rPh>
    <rPh sb="34" eb="38">
      <t>カイゴシエン</t>
    </rPh>
    <rPh sb="38" eb="40">
      <t>ジギョウ</t>
    </rPh>
    <rPh sb="40" eb="42">
      <t>キョテン</t>
    </rPh>
    <rPh sb="42" eb="44">
      <t>クブン</t>
    </rPh>
    <rPh sb="44" eb="46">
      <t>シキン</t>
    </rPh>
    <rPh sb="46" eb="48">
      <t>シュウシ</t>
    </rPh>
    <rPh sb="48" eb="50">
      <t>ウチワケ</t>
    </rPh>
    <rPh sb="50" eb="51">
      <t>ヒョウ</t>
    </rPh>
    <phoneticPr fontId="1"/>
  </si>
  <si>
    <t>居宅介護支援事業拠点区分</t>
    <rPh sb="0" eb="2">
      <t>キョタク</t>
    </rPh>
    <rPh sb="2" eb="4">
      <t>カイゴ</t>
    </rPh>
    <rPh sb="4" eb="6">
      <t>シエン</t>
    </rPh>
    <rPh sb="6" eb="8">
      <t>ジギョウ</t>
    </rPh>
    <rPh sb="8" eb="10">
      <t>キョテン</t>
    </rPh>
    <rPh sb="10" eb="12">
      <t>クブン</t>
    </rPh>
    <phoneticPr fontId="1"/>
  </si>
  <si>
    <t>　　　　　　社会福祉法人国見町社会福祉協議会資金収支予算書　　　地域包括支援センター拠点区分資金収支内訳表　　　　　　　　　　　　　　　　　</t>
    <rPh sb="6" eb="22">
      <t>ホウジンシャ</t>
    </rPh>
    <rPh sb="22" eb="24">
      <t>シキン</t>
    </rPh>
    <rPh sb="24" eb="26">
      <t>シュウシ</t>
    </rPh>
    <rPh sb="26" eb="29">
      <t>ヨサンショ</t>
    </rPh>
    <rPh sb="32" eb="34">
      <t>チイキ</t>
    </rPh>
    <rPh sb="34" eb="36">
      <t>ホウカツ</t>
    </rPh>
    <rPh sb="36" eb="38">
      <t>シエン</t>
    </rPh>
    <rPh sb="42" eb="44">
      <t>キョテン</t>
    </rPh>
    <rPh sb="44" eb="46">
      <t>クブン</t>
    </rPh>
    <rPh sb="46" eb="48">
      <t>シキン</t>
    </rPh>
    <rPh sb="48" eb="50">
      <t>シュウシ</t>
    </rPh>
    <rPh sb="50" eb="52">
      <t>ウチワケ</t>
    </rPh>
    <rPh sb="52" eb="53">
      <t>ヒョウ</t>
    </rPh>
    <phoneticPr fontId="1"/>
  </si>
  <si>
    <t>地域包括支援センター拠点区分</t>
    <rPh sb="0" eb="2">
      <t>チイキ</t>
    </rPh>
    <rPh sb="2" eb="4">
      <t>ホウカツ</t>
    </rPh>
    <rPh sb="4" eb="6">
      <t>シエン</t>
    </rPh>
    <rPh sb="10" eb="12">
      <t>キョテン</t>
    </rPh>
    <rPh sb="12" eb="14">
      <t>クブン</t>
    </rPh>
    <phoneticPr fontId="1"/>
  </si>
  <si>
    <t>単位：千円</t>
    <rPh sb="0" eb="2">
      <t>タンイ</t>
    </rPh>
    <rPh sb="3" eb="5">
      <t>センエン</t>
    </rPh>
    <phoneticPr fontId="1"/>
  </si>
  <si>
    <r>
      <t>　　　　　平成２７年度　社会福祉法人国見町社会福祉協議会資金収支予算書　　　　(法人全体）総括　　　　　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様式第１号の１様式</t>
    </r>
    <rPh sb="5" eb="7">
      <t>ヘイセイ</t>
    </rPh>
    <rPh sb="9" eb="11">
      <t>ネンド</t>
    </rPh>
    <rPh sb="12" eb="28">
      <t>ホウジンシャ</t>
    </rPh>
    <rPh sb="28" eb="30">
      <t>シキン</t>
    </rPh>
    <rPh sb="30" eb="32">
      <t>シュウシ</t>
    </rPh>
    <rPh sb="32" eb="35">
      <t>ヨサンショ</t>
    </rPh>
    <rPh sb="40" eb="42">
      <t>ホウジン</t>
    </rPh>
    <rPh sb="42" eb="43">
      <t>ゼン</t>
    </rPh>
    <rPh sb="43" eb="44">
      <t>タイ</t>
    </rPh>
    <rPh sb="45" eb="47">
      <t>ソウカツ</t>
    </rPh>
    <rPh sb="53" eb="55">
      <t>ヨウシキ</t>
    </rPh>
    <rPh sb="55" eb="56">
      <t>ダイ</t>
    </rPh>
    <rPh sb="57" eb="58">
      <t>ゴウ</t>
    </rPh>
    <rPh sb="60" eb="62">
      <t>ヨウシキ</t>
    </rPh>
    <phoneticPr fontId="1"/>
  </si>
  <si>
    <t>１，０００円×２８９０件</t>
    <rPh sb="5" eb="6">
      <t>エン</t>
    </rPh>
    <rPh sb="11" eb="12">
      <t>ケン</t>
    </rPh>
    <phoneticPr fontId="1"/>
  </si>
  <si>
    <t>３，０００円×１２５件</t>
    <rPh sb="5" eb="6">
      <t>エン</t>
    </rPh>
    <rPh sb="10" eb="11">
      <t>ケン</t>
    </rPh>
    <phoneticPr fontId="1"/>
  </si>
  <si>
    <t>１０，０００円×２０件</t>
    <rPh sb="6" eb="7">
      <t>エン</t>
    </rPh>
    <rPh sb="10" eb="11">
      <t>ケン</t>
    </rPh>
    <phoneticPr fontId="1"/>
  </si>
  <si>
    <t>ボランティアセンター運営費定額補助</t>
    <rPh sb="10" eb="13">
      <t>ウンエイヒ</t>
    </rPh>
    <rPh sb="13" eb="15">
      <t>テイガク</t>
    </rPh>
    <rPh sb="15" eb="17">
      <t>ホジョ</t>
    </rPh>
    <phoneticPr fontId="1"/>
  </si>
  <si>
    <t>赤い羽根</t>
    <rPh sb="0" eb="1">
      <t>アカ</t>
    </rPh>
    <rPh sb="2" eb="4">
      <t>ハネ</t>
    </rPh>
    <phoneticPr fontId="1"/>
  </si>
  <si>
    <t>歳末たすけあい</t>
    <rPh sb="0" eb="2">
      <t>サイマツ</t>
    </rPh>
    <phoneticPr fontId="1"/>
  </si>
  <si>
    <t>人件費２名２０１２　運営費１９５</t>
    <rPh sb="0" eb="3">
      <t>ジンケンヒ</t>
    </rPh>
    <rPh sb="4" eb="5">
      <t>メイ</t>
    </rPh>
    <rPh sb="10" eb="13">
      <t>ウンエイヒ</t>
    </rPh>
    <phoneticPr fontId="1"/>
  </si>
  <si>
    <t>人件費１名１９６９　運営費３４３</t>
    <rPh sb="0" eb="3">
      <t>ジンケンヒ</t>
    </rPh>
    <rPh sb="4" eb="5">
      <t>メイ</t>
    </rPh>
    <rPh sb="10" eb="13">
      <t>ウンエイヒ</t>
    </rPh>
    <phoneticPr fontId="1"/>
  </si>
  <si>
    <t>（介護保険適用外）訪問介護員派遣</t>
    <rPh sb="1" eb="3">
      <t>カイゴ</t>
    </rPh>
    <rPh sb="3" eb="5">
      <t>ホケン</t>
    </rPh>
    <rPh sb="5" eb="7">
      <t>テキヨウ</t>
    </rPh>
    <rPh sb="7" eb="8">
      <t>ガイ</t>
    </rPh>
    <rPh sb="9" eb="13">
      <t>ホウ</t>
    </rPh>
    <rPh sb="13" eb="14">
      <t>イン</t>
    </rPh>
    <rPh sb="14" eb="16">
      <t>ハケン</t>
    </rPh>
    <phoneticPr fontId="1"/>
  </si>
  <si>
    <t>介護認定調査</t>
    <rPh sb="0" eb="2">
      <t>カイゴ</t>
    </rPh>
    <rPh sb="2" eb="4">
      <t>ニンテイ</t>
    </rPh>
    <rPh sb="4" eb="6">
      <t>チョウサ</t>
    </rPh>
    <phoneticPr fontId="1"/>
  </si>
  <si>
    <t>人件費２名２８８０　運営費５１１</t>
    <rPh sb="0" eb="3">
      <t>ジンケンヒ</t>
    </rPh>
    <rPh sb="4" eb="5">
      <t>メイ</t>
    </rPh>
    <rPh sb="10" eb="13">
      <t>ウンエイヒ</t>
    </rPh>
    <phoneticPr fontId="1"/>
  </si>
  <si>
    <t>人件費３名</t>
    <rPh sb="0" eb="3">
      <t>ジンケンヒ</t>
    </rPh>
    <rPh sb="4" eb="5">
      <t>メイ</t>
    </rPh>
    <phoneticPr fontId="1"/>
  </si>
  <si>
    <t>貸付事業事務費</t>
    <rPh sb="0" eb="2">
      <t>カシツケ</t>
    </rPh>
    <rPh sb="2" eb="4">
      <t>ジギョウ</t>
    </rPh>
    <rPh sb="4" eb="7">
      <t>ジムヒ</t>
    </rPh>
    <phoneticPr fontId="1"/>
  </si>
  <si>
    <t>あんしんサポート事業事務費</t>
    <rPh sb="8" eb="10">
      <t>ジギョウ</t>
    </rPh>
    <rPh sb="10" eb="13">
      <t>ジムヒ</t>
    </rPh>
    <phoneticPr fontId="1"/>
  </si>
  <si>
    <t>生活支援相談員（復興支援）人件費・事務費</t>
    <rPh sb="0" eb="2">
      <t>セイカツ</t>
    </rPh>
    <rPh sb="2" eb="4">
      <t>シエン</t>
    </rPh>
    <rPh sb="4" eb="7">
      <t>ソウダンイン</t>
    </rPh>
    <rPh sb="8" eb="10">
      <t>フッコウ</t>
    </rPh>
    <rPh sb="10" eb="12">
      <t>シエン</t>
    </rPh>
    <rPh sb="13" eb="16">
      <t>ジンケンヒ</t>
    </rPh>
    <rPh sb="17" eb="20">
      <t>ジムヒ</t>
    </rPh>
    <phoneticPr fontId="1"/>
  </si>
  <si>
    <t>介護報酬　１７，６４０件見込</t>
    <rPh sb="0" eb="2">
      <t>カイゴ</t>
    </rPh>
    <rPh sb="2" eb="4">
      <t>ホウシュウ</t>
    </rPh>
    <rPh sb="11" eb="12">
      <t>ケン</t>
    </rPh>
    <rPh sb="12" eb="14">
      <t>ミコ</t>
    </rPh>
    <phoneticPr fontId="1"/>
  </si>
  <si>
    <t>介護報酬　４，７８０件見込</t>
    <rPh sb="0" eb="2">
      <t>カイゴ</t>
    </rPh>
    <rPh sb="2" eb="4">
      <t>ホウシュウ</t>
    </rPh>
    <rPh sb="10" eb="11">
      <t>ケン</t>
    </rPh>
    <rPh sb="11" eb="13">
      <t>ミコ</t>
    </rPh>
    <phoneticPr fontId="1"/>
  </si>
  <si>
    <t>介護報酬　９７０件見込</t>
    <rPh sb="0" eb="2">
      <t>カイゴ</t>
    </rPh>
    <rPh sb="2" eb="4">
      <t>ホウシュウ</t>
    </rPh>
    <rPh sb="8" eb="9">
      <t>ケン</t>
    </rPh>
    <rPh sb="9" eb="11">
      <t>ミコ</t>
    </rPh>
    <phoneticPr fontId="1"/>
  </si>
  <si>
    <t>介護報酬　２４５件見込</t>
    <rPh sb="0" eb="2">
      <t>カイゴ</t>
    </rPh>
    <rPh sb="2" eb="4">
      <t>ホウシュウ</t>
    </rPh>
    <rPh sb="8" eb="9">
      <t>ケン</t>
    </rPh>
    <rPh sb="9" eb="11">
      <t>ミコミ</t>
    </rPh>
    <phoneticPr fontId="1"/>
  </si>
  <si>
    <t>利用者負担金公費負担</t>
    <rPh sb="0" eb="6">
      <t>リ</t>
    </rPh>
    <rPh sb="6" eb="8">
      <t>コウヒ</t>
    </rPh>
    <rPh sb="8" eb="10">
      <t>フタン</t>
    </rPh>
    <phoneticPr fontId="1"/>
  </si>
  <si>
    <t>利用者負担金</t>
    <rPh sb="0" eb="6">
      <t>リ</t>
    </rPh>
    <phoneticPr fontId="1"/>
  </si>
  <si>
    <t>介護報酬２，０７０件見込</t>
    <rPh sb="0" eb="4">
      <t>カイゴホウシュウ</t>
    </rPh>
    <rPh sb="9" eb="10">
      <t>ケン</t>
    </rPh>
    <rPh sb="10" eb="12">
      <t>ミコミ</t>
    </rPh>
    <phoneticPr fontId="1"/>
  </si>
  <si>
    <t>ケアプラン１７５０件見込</t>
    <rPh sb="9" eb="10">
      <t>ケン</t>
    </rPh>
    <rPh sb="10" eb="12">
      <t>ミコミ</t>
    </rPh>
    <phoneticPr fontId="1"/>
  </si>
  <si>
    <t>通所利用者負担金実費負担分</t>
    <rPh sb="0" eb="2">
      <t>ツウショ</t>
    </rPh>
    <rPh sb="2" eb="8">
      <t>リ</t>
    </rPh>
    <rPh sb="8" eb="10">
      <t>ジッピ</t>
    </rPh>
    <rPh sb="10" eb="12">
      <t>フタン</t>
    </rPh>
    <rPh sb="12" eb="13">
      <t>ブン</t>
    </rPh>
    <phoneticPr fontId="1"/>
  </si>
  <si>
    <t>障がい者自立支援法による訪問介護報酬４００件見込</t>
    <rPh sb="0" eb="1">
      <t>ショウ</t>
    </rPh>
    <rPh sb="3" eb="4">
      <t>シャ</t>
    </rPh>
    <rPh sb="4" eb="6">
      <t>ジリツ</t>
    </rPh>
    <rPh sb="6" eb="8">
      <t>シエン</t>
    </rPh>
    <rPh sb="8" eb="9">
      <t>ホウ</t>
    </rPh>
    <rPh sb="12" eb="16">
      <t>ホウ</t>
    </rPh>
    <rPh sb="16" eb="18">
      <t>ホウシュウ</t>
    </rPh>
    <rPh sb="21" eb="22">
      <t>ケン</t>
    </rPh>
    <rPh sb="22" eb="24">
      <t>ミコミ</t>
    </rPh>
    <phoneticPr fontId="1"/>
  </si>
  <si>
    <t>定期預金利息</t>
    <rPh sb="0" eb="2">
      <t>テイキ</t>
    </rPh>
    <rPh sb="2" eb="4">
      <t>ヨキン</t>
    </rPh>
    <rPh sb="4" eb="6">
      <t>リソク</t>
    </rPh>
    <phoneticPr fontId="1"/>
  </si>
  <si>
    <t>介護認定審査等</t>
    <rPh sb="0" eb="2">
      <t>カイゴ</t>
    </rPh>
    <rPh sb="2" eb="4">
      <t>ニンテイ</t>
    </rPh>
    <rPh sb="4" eb="6">
      <t>シンサ</t>
    </rPh>
    <rPh sb="6" eb="7">
      <t>トウ</t>
    </rPh>
    <phoneticPr fontId="1"/>
  </si>
  <si>
    <t>正職員１０名</t>
    <rPh sb="0" eb="3">
      <t>セイショクイン</t>
    </rPh>
    <rPh sb="5" eb="6">
      <t>メイ</t>
    </rPh>
    <phoneticPr fontId="1"/>
  </si>
  <si>
    <t>法人部門９名　介護事業３４名</t>
    <rPh sb="0" eb="2">
      <t>ホウジン</t>
    </rPh>
    <rPh sb="2" eb="4">
      <t>ブモン</t>
    </rPh>
    <rPh sb="5" eb="6">
      <t>メイ</t>
    </rPh>
    <rPh sb="7" eb="9">
      <t>カイゴ</t>
    </rPh>
    <rPh sb="9" eb="11">
      <t>ジギョウ</t>
    </rPh>
    <rPh sb="13" eb="14">
      <t>メイ</t>
    </rPh>
    <phoneticPr fontId="1"/>
  </si>
  <si>
    <t>各種手当て</t>
    <rPh sb="0" eb="2">
      <t>カクシュ</t>
    </rPh>
    <rPh sb="2" eb="4">
      <t>テア</t>
    </rPh>
    <phoneticPr fontId="1"/>
  </si>
  <si>
    <t>期末勤勉手当</t>
    <rPh sb="0" eb="2">
      <t>キマツ</t>
    </rPh>
    <rPh sb="2" eb="4">
      <t>キンベン</t>
    </rPh>
    <rPh sb="4" eb="6">
      <t>テアテ</t>
    </rPh>
    <phoneticPr fontId="1"/>
  </si>
  <si>
    <t>特別手当（賞与）</t>
    <rPh sb="0" eb="2">
      <t>トクベツ</t>
    </rPh>
    <rPh sb="2" eb="4">
      <t>テアテ</t>
    </rPh>
    <rPh sb="5" eb="7">
      <t>ショウヨ</t>
    </rPh>
    <phoneticPr fontId="1"/>
  </si>
  <si>
    <t>臨時看護職員２名</t>
    <rPh sb="0" eb="2">
      <t>リンジ</t>
    </rPh>
    <rPh sb="2" eb="4">
      <t>カンゴ</t>
    </rPh>
    <rPh sb="4" eb="6">
      <t>ショクイン</t>
    </rPh>
    <rPh sb="7" eb="8">
      <t>メイ</t>
    </rPh>
    <phoneticPr fontId="1"/>
  </si>
  <si>
    <t>社会保険料・労働保険料</t>
    <rPh sb="0" eb="2">
      <t>シャカイ</t>
    </rPh>
    <rPh sb="2" eb="4">
      <t>ホケン</t>
    </rPh>
    <rPh sb="4" eb="5">
      <t>リョウ</t>
    </rPh>
    <rPh sb="6" eb="8">
      <t>ロウドウ</t>
    </rPh>
    <rPh sb="8" eb="10">
      <t>ホケン</t>
    </rPh>
    <rPh sb="10" eb="11">
      <t>リョウ</t>
    </rPh>
    <phoneticPr fontId="1"/>
  </si>
  <si>
    <t>事業用消耗品</t>
    <rPh sb="0" eb="3">
      <t>ジギョウヨウ</t>
    </rPh>
    <rPh sb="3" eb="5">
      <t>ショウモウ</t>
    </rPh>
    <rPh sb="5" eb="6">
      <t>ヒン</t>
    </rPh>
    <phoneticPr fontId="1"/>
  </si>
  <si>
    <t>車椅子・介護ベッド</t>
    <rPh sb="0" eb="1">
      <t>クルマ</t>
    </rPh>
    <rPh sb="1" eb="3">
      <t>イス</t>
    </rPh>
    <rPh sb="4" eb="6">
      <t>カイゴ</t>
    </rPh>
    <phoneticPr fontId="1"/>
  </si>
  <si>
    <t>オムツ等</t>
    <rPh sb="3" eb="4">
      <t>トウ</t>
    </rPh>
    <phoneticPr fontId="1"/>
  </si>
  <si>
    <t>国見町デイサービスセンター電気・ガス・水道料</t>
    <rPh sb="0" eb="13">
      <t>デイ</t>
    </rPh>
    <rPh sb="13" eb="15">
      <t>デンキ</t>
    </rPh>
    <rPh sb="19" eb="21">
      <t>スイドウ</t>
    </rPh>
    <rPh sb="21" eb="22">
      <t>リョウ</t>
    </rPh>
    <phoneticPr fontId="1"/>
  </si>
  <si>
    <t>車検・法定点検</t>
    <rPh sb="0" eb="2">
      <t>シャケン</t>
    </rPh>
    <rPh sb="3" eb="5">
      <t>ホウテイ</t>
    </rPh>
    <rPh sb="5" eb="7">
      <t>テンケン</t>
    </rPh>
    <phoneticPr fontId="1"/>
  </si>
  <si>
    <t>国見町デイサービスセンター燃料費</t>
    <rPh sb="0" eb="13">
      <t>デイ</t>
    </rPh>
    <rPh sb="13" eb="16">
      <t>ネンリョウヒ</t>
    </rPh>
    <phoneticPr fontId="1"/>
  </si>
  <si>
    <t>訪問車・送迎車等車両１６台</t>
    <rPh sb="0" eb="2">
      <t>ホウモン</t>
    </rPh>
    <rPh sb="2" eb="3">
      <t>シャ</t>
    </rPh>
    <rPh sb="4" eb="6">
      <t>ソウゲイ</t>
    </rPh>
    <rPh sb="6" eb="7">
      <t>シャ</t>
    </rPh>
    <rPh sb="7" eb="8">
      <t>トウ</t>
    </rPh>
    <rPh sb="8" eb="10">
      <t>シャリョウ</t>
    </rPh>
    <rPh sb="12" eb="13">
      <t>ダイ</t>
    </rPh>
    <phoneticPr fontId="1"/>
  </si>
  <si>
    <t>リネン</t>
    <phoneticPr fontId="1"/>
  </si>
  <si>
    <t>国見町デイサービスセンター給食材費</t>
    <rPh sb="0" eb="13">
      <t>デイ</t>
    </rPh>
    <rPh sb="13" eb="15">
      <t>キュウショク</t>
    </rPh>
    <rPh sb="15" eb="16">
      <t>ザイ</t>
    </rPh>
    <rPh sb="16" eb="17">
      <t>ヒ</t>
    </rPh>
    <phoneticPr fontId="1"/>
  </si>
  <si>
    <t>消毒剤</t>
    <rPh sb="0" eb="3">
      <t>ショウドクザイ</t>
    </rPh>
    <phoneticPr fontId="1"/>
  </si>
  <si>
    <t>利用者予備用被服</t>
    <rPh sb="0" eb="2">
      <t>リヨウ</t>
    </rPh>
    <rPh sb="2" eb="3">
      <t>シャ</t>
    </rPh>
    <rPh sb="3" eb="5">
      <t>ヨビ</t>
    </rPh>
    <rPh sb="5" eb="6">
      <t>ヨウ</t>
    </rPh>
    <rPh sb="6" eb="8">
      <t>ヒフク</t>
    </rPh>
    <phoneticPr fontId="1"/>
  </si>
  <si>
    <t>国見町デイサービスセンターレクレーション雑貨等</t>
    <rPh sb="0" eb="13">
      <t>デイ</t>
    </rPh>
    <rPh sb="20" eb="22">
      <t>ザッカ</t>
    </rPh>
    <rPh sb="22" eb="23">
      <t>トウ</t>
    </rPh>
    <phoneticPr fontId="1"/>
  </si>
  <si>
    <t>利用者用洗浄剤</t>
    <rPh sb="0" eb="4">
      <t>リヨウシャヨウ</t>
    </rPh>
    <rPh sb="4" eb="7">
      <t>センジョウザイ</t>
    </rPh>
    <phoneticPr fontId="1"/>
  </si>
  <si>
    <t>復興ボランティアセンター等事業費</t>
    <rPh sb="0" eb="2">
      <t>フッコウ</t>
    </rPh>
    <rPh sb="12" eb="13">
      <t>トウ</t>
    </rPh>
    <rPh sb="13" eb="16">
      <t>ジギョウヒ</t>
    </rPh>
    <phoneticPr fontId="1"/>
  </si>
  <si>
    <t>職員健康診断費等</t>
    <rPh sb="0" eb="2">
      <t>ショクイン</t>
    </rPh>
    <rPh sb="2" eb="4">
      <t>ケンコウ</t>
    </rPh>
    <rPh sb="4" eb="6">
      <t>シンダン</t>
    </rPh>
    <rPh sb="6" eb="7">
      <t>ヒ</t>
    </rPh>
    <rPh sb="7" eb="8">
      <t>トウ</t>
    </rPh>
    <phoneticPr fontId="1"/>
  </si>
  <si>
    <t>職員ユニフォーム</t>
    <rPh sb="0" eb="2">
      <t>ショクイン</t>
    </rPh>
    <phoneticPr fontId="1"/>
  </si>
  <si>
    <t>職員研修旅費</t>
    <rPh sb="0" eb="2">
      <t>ショクイン</t>
    </rPh>
    <rPh sb="2" eb="4">
      <t>ケンシュウ</t>
    </rPh>
    <rPh sb="4" eb="6">
      <t>リョヒ</t>
    </rPh>
    <phoneticPr fontId="1"/>
  </si>
  <si>
    <t>費用弁償</t>
    <rPh sb="0" eb="2">
      <t>ヒヨウ</t>
    </rPh>
    <rPh sb="2" eb="4">
      <t>ベンショウ</t>
    </rPh>
    <phoneticPr fontId="1"/>
  </si>
  <si>
    <t>研修会負担金</t>
    <rPh sb="0" eb="3">
      <t>ケンシュウカイ</t>
    </rPh>
    <rPh sb="3" eb="6">
      <t>フタンキン</t>
    </rPh>
    <phoneticPr fontId="1"/>
  </si>
  <si>
    <t>事務用品・書籍等</t>
    <rPh sb="0" eb="2">
      <t>ジム</t>
    </rPh>
    <rPh sb="2" eb="4">
      <t>ヨウヒン</t>
    </rPh>
    <rPh sb="5" eb="7">
      <t>ショセキ</t>
    </rPh>
    <rPh sb="7" eb="8">
      <t>トウ</t>
    </rPh>
    <phoneticPr fontId="1"/>
  </si>
  <si>
    <t>事業所用備品</t>
    <rPh sb="0" eb="3">
      <t>ジギョウショ</t>
    </rPh>
    <rPh sb="3" eb="4">
      <t>ヨウ</t>
    </rPh>
    <rPh sb="4" eb="6">
      <t>ビヒン</t>
    </rPh>
    <phoneticPr fontId="1"/>
  </si>
  <si>
    <t>コピー機料金等</t>
    <rPh sb="3" eb="4">
      <t>キ</t>
    </rPh>
    <rPh sb="4" eb="6">
      <t>リョウキン</t>
    </rPh>
    <rPh sb="6" eb="7">
      <t>トウ</t>
    </rPh>
    <phoneticPr fontId="1"/>
  </si>
  <si>
    <t>事務所・シルバーハウジング・包括事業所・光熱費</t>
    <rPh sb="0" eb="2">
      <t>ジム</t>
    </rPh>
    <rPh sb="2" eb="3">
      <t>ショ</t>
    </rPh>
    <rPh sb="14" eb="16">
      <t>ホウカツ</t>
    </rPh>
    <rPh sb="16" eb="19">
      <t>ジギョウショ</t>
    </rPh>
    <rPh sb="20" eb="22">
      <t>コウネツ</t>
    </rPh>
    <rPh sb="22" eb="23">
      <t>ヒ</t>
    </rPh>
    <phoneticPr fontId="1"/>
  </si>
  <si>
    <t>包括事業所燃料費負担金</t>
    <rPh sb="0" eb="2">
      <t>ホウカツ</t>
    </rPh>
    <rPh sb="2" eb="5">
      <t>ジギョウショ</t>
    </rPh>
    <rPh sb="5" eb="7">
      <t>ネンリョウ</t>
    </rPh>
    <rPh sb="7" eb="8">
      <t>ヒ</t>
    </rPh>
    <rPh sb="8" eb="11">
      <t>フタンキン</t>
    </rPh>
    <phoneticPr fontId="1"/>
  </si>
  <si>
    <t>国見町デイサービスセンター機械浴槽修繕</t>
    <rPh sb="0" eb="13">
      <t>デイ</t>
    </rPh>
    <rPh sb="13" eb="15">
      <t>キカイ</t>
    </rPh>
    <rPh sb="15" eb="17">
      <t>ヨクソウ</t>
    </rPh>
    <rPh sb="17" eb="19">
      <t>シュウゼン</t>
    </rPh>
    <phoneticPr fontId="1"/>
  </si>
  <si>
    <t>電話・弔電・送料等</t>
    <rPh sb="0" eb="2">
      <t>デンワ</t>
    </rPh>
    <rPh sb="3" eb="5">
      <t>チョウデン</t>
    </rPh>
    <rPh sb="6" eb="8">
      <t>ソウリョウ</t>
    </rPh>
    <rPh sb="8" eb="9">
      <t>トウ</t>
    </rPh>
    <phoneticPr fontId="1"/>
  </si>
  <si>
    <t>会議お茶代等</t>
    <rPh sb="0" eb="2">
      <t>カイギ</t>
    </rPh>
    <rPh sb="3" eb="5">
      <t>チャダイ</t>
    </rPh>
    <rPh sb="5" eb="6">
      <t>ナド</t>
    </rPh>
    <phoneticPr fontId="1"/>
  </si>
  <si>
    <t>社協だより等</t>
    <rPh sb="0" eb="2">
      <t>シャ</t>
    </rPh>
    <rPh sb="5" eb="6">
      <t>トウ</t>
    </rPh>
    <phoneticPr fontId="1"/>
  </si>
  <si>
    <t>国見町デイサービスセンター給食業務</t>
    <rPh sb="0" eb="13">
      <t>デイ</t>
    </rPh>
    <rPh sb="13" eb="15">
      <t>キュウショク</t>
    </rPh>
    <rPh sb="15" eb="17">
      <t>ギョウム</t>
    </rPh>
    <phoneticPr fontId="1"/>
  </si>
  <si>
    <t>国見町デイサービスセンター清掃業務委託</t>
    <rPh sb="0" eb="13">
      <t>デイ</t>
    </rPh>
    <rPh sb="13" eb="15">
      <t>セイソウ</t>
    </rPh>
    <rPh sb="15" eb="17">
      <t>ギョウム</t>
    </rPh>
    <rPh sb="17" eb="19">
      <t>イタク</t>
    </rPh>
    <phoneticPr fontId="1"/>
  </si>
  <si>
    <t>国見町デイサービスセンター送迎業務委託</t>
    <rPh sb="0" eb="13">
      <t>デイ</t>
    </rPh>
    <rPh sb="13" eb="15">
      <t>ソウゲイ</t>
    </rPh>
    <rPh sb="15" eb="17">
      <t>ギョウム</t>
    </rPh>
    <rPh sb="17" eb="19">
      <t>イタク</t>
    </rPh>
    <phoneticPr fontId="1"/>
  </si>
  <si>
    <t>会計労務等・システム移行等</t>
    <rPh sb="0" eb="2">
      <t>カイケイ</t>
    </rPh>
    <rPh sb="2" eb="4">
      <t>ロウム</t>
    </rPh>
    <rPh sb="4" eb="5">
      <t>トウ</t>
    </rPh>
    <rPh sb="10" eb="12">
      <t>イコウ</t>
    </rPh>
    <rPh sb="12" eb="13">
      <t>トウ</t>
    </rPh>
    <phoneticPr fontId="1"/>
  </si>
  <si>
    <t>振込手数料・代行等</t>
    <rPh sb="0" eb="5">
      <t>フリ</t>
    </rPh>
    <rPh sb="6" eb="8">
      <t>ダイコウ</t>
    </rPh>
    <rPh sb="8" eb="9">
      <t>トウ</t>
    </rPh>
    <phoneticPr fontId="1"/>
  </si>
  <si>
    <t>社協の保険総合補償・車両保険</t>
    <rPh sb="0" eb="2">
      <t>シャ</t>
    </rPh>
    <rPh sb="3" eb="5">
      <t>ホケン</t>
    </rPh>
    <rPh sb="5" eb="7">
      <t>ソウゴウ</t>
    </rPh>
    <rPh sb="7" eb="9">
      <t>ホショウ</t>
    </rPh>
    <rPh sb="10" eb="12">
      <t>シャリョウ</t>
    </rPh>
    <rPh sb="12" eb="14">
      <t>ホケン</t>
    </rPh>
    <phoneticPr fontId="1"/>
  </si>
  <si>
    <t>介護ソフト・コピー機等事務機器・包括システム等</t>
    <rPh sb="0" eb="2">
      <t>カイゴ</t>
    </rPh>
    <rPh sb="9" eb="10">
      <t>キ</t>
    </rPh>
    <rPh sb="10" eb="11">
      <t>トウ</t>
    </rPh>
    <rPh sb="11" eb="13">
      <t>ジム</t>
    </rPh>
    <rPh sb="13" eb="15">
      <t>キキ</t>
    </rPh>
    <rPh sb="16" eb="18">
      <t>ホウカツ</t>
    </rPh>
    <rPh sb="22" eb="23">
      <t>トウ</t>
    </rPh>
    <phoneticPr fontId="1"/>
  </si>
  <si>
    <t>駐車場・包括事業所使用料</t>
    <rPh sb="0" eb="3">
      <t>チュウシャジョウ</t>
    </rPh>
    <rPh sb="4" eb="6">
      <t>ホウカツ</t>
    </rPh>
    <rPh sb="6" eb="9">
      <t>ジギョウショ</t>
    </rPh>
    <rPh sb="9" eb="12">
      <t>シヨウリョウ</t>
    </rPh>
    <phoneticPr fontId="1"/>
  </si>
  <si>
    <t>印紙税等</t>
    <rPh sb="0" eb="3">
      <t>インシゼイ</t>
    </rPh>
    <rPh sb="3" eb="4">
      <t>トウ</t>
    </rPh>
    <phoneticPr fontId="1"/>
  </si>
  <si>
    <t>建物・介護・包括システム保守</t>
    <rPh sb="0" eb="2">
      <t>タテモノ</t>
    </rPh>
    <rPh sb="3" eb="5">
      <t>カイゴ</t>
    </rPh>
    <rPh sb="6" eb="8">
      <t>ホウカツ</t>
    </rPh>
    <rPh sb="12" eb="14">
      <t>ホシュ</t>
    </rPh>
    <phoneticPr fontId="1"/>
  </si>
  <si>
    <t>香典等</t>
    <rPh sb="0" eb="2">
      <t>コウデン</t>
    </rPh>
    <rPh sb="2" eb="3">
      <t>トウ</t>
    </rPh>
    <phoneticPr fontId="1"/>
  </si>
  <si>
    <t>全国社協・県社協会費</t>
    <rPh sb="0" eb="4">
      <t>ゼン</t>
    </rPh>
    <rPh sb="5" eb="8">
      <t>ケン</t>
    </rPh>
    <rPh sb="8" eb="10">
      <t>カイヒ</t>
    </rPh>
    <phoneticPr fontId="1"/>
  </si>
  <si>
    <t>子供会・青少年健全育成・年少者イベント等</t>
    <rPh sb="0" eb="3">
      <t>コドモカイ</t>
    </rPh>
    <rPh sb="4" eb="7">
      <t>セイショウネン</t>
    </rPh>
    <rPh sb="7" eb="9">
      <t>ケンゼン</t>
    </rPh>
    <rPh sb="9" eb="11">
      <t>イクセイ</t>
    </rPh>
    <rPh sb="12" eb="15">
      <t>ネンショウシャ</t>
    </rPh>
    <rPh sb="19" eb="20">
      <t>トウ</t>
    </rPh>
    <phoneticPr fontId="1"/>
  </si>
  <si>
    <t>寿クラブ・おせち配布事業等</t>
    <rPh sb="0" eb="1">
      <t>コトブキ</t>
    </rPh>
    <rPh sb="8" eb="10">
      <t>ハイフ</t>
    </rPh>
    <rPh sb="10" eb="12">
      <t>ジギョウ</t>
    </rPh>
    <rPh sb="12" eb="13">
      <t>トウ</t>
    </rPh>
    <phoneticPr fontId="1"/>
  </si>
  <si>
    <t>福祉団体助成</t>
    <rPh sb="0" eb="2">
      <t>フクシ</t>
    </rPh>
    <rPh sb="2" eb="4">
      <t>ダンタイ</t>
    </rPh>
    <rPh sb="4" eb="6">
      <t>ジョセイ</t>
    </rPh>
    <phoneticPr fontId="1"/>
  </si>
  <si>
    <t>町遺族会助成</t>
    <rPh sb="0" eb="1">
      <t>マチ</t>
    </rPh>
    <rPh sb="1" eb="4">
      <t>イゾクカイ</t>
    </rPh>
    <rPh sb="4" eb="6">
      <t>ジョセイ</t>
    </rPh>
    <phoneticPr fontId="1"/>
  </si>
  <si>
    <t>保護司会・更生保護女性会助成</t>
    <rPh sb="0" eb="2">
      <t>ホゴ</t>
    </rPh>
    <rPh sb="2" eb="4">
      <t>シカイ</t>
    </rPh>
    <rPh sb="5" eb="7">
      <t>コウセイ</t>
    </rPh>
    <rPh sb="7" eb="9">
      <t>ホゴ</t>
    </rPh>
    <rPh sb="9" eb="11">
      <t>ジョセイ</t>
    </rPh>
    <rPh sb="11" eb="12">
      <t>カイ</t>
    </rPh>
    <rPh sb="12" eb="14">
      <t>ジョセイ</t>
    </rPh>
    <phoneticPr fontId="1"/>
  </si>
  <si>
    <t>民協</t>
    <rPh sb="0" eb="1">
      <t>ミン</t>
    </rPh>
    <rPh sb="1" eb="2">
      <t>キョウ</t>
    </rPh>
    <phoneticPr fontId="1"/>
  </si>
  <si>
    <t>福祉講演会・介護者懇談会等</t>
    <rPh sb="0" eb="2">
      <t>フクシ</t>
    </rPh>
    <rPh sb="2" eb="5">
      <t>コウエンカイ</t>
    </rPh>
    <rPh sb="6" eb="8">
      <t>カイゴ</t>
    </rPh>
    <rPh sb="8" eb="9">
      <t>シャ</t>
    </rPh>
    <rPh sb="9" eb="11">
      <t>コンダン</t>
    </rPh>
    <rPh sb="11" eb="12">
      <t>カイ</t>
    </rPh>
    <rPh sb="12" eb="13">
      <t>トウ</t>
    </rPh>
    <phoneticPr fontId="1"/>
  </si>
  <si>
    <t>ボランティア団体活動推進助成等</t>
    <rPh sb="6" eb="8">
      <t>ダンタイ</t>
    </rPh>
    <rPh sb="8" eb="10">
      <t>カツドウ</t>
    </rPh>
    <rPh sb="10" eb="12">
      <t>スイシン</t>
    </rPh>
    <rPh sb="12" eb="14">
      <t>ジョセイ</t>
    </rPh>
    <rPh sb="14" eb="15">
      <t>トウ</t>
    </rPh>
    <phoneticPr fontId="1"/>
  </si>
  <si>
    <t>歳末たすけあい激励金配布事業等</t>
    <rPh sb="0" eb="2">
      <t>サイマツ</t>
    </rPh>
    <rPh sb="7" eb="9">
      <t>ゲキレイ</t>
    </rPh>
    <rPh sb="9" eb="10">
      <t>キン</t>
    </rPh>
    <rPh sb="10" eb="12">
      <t>ハイフ</t>
    </rPh>
    <rPh sb="12" eb="14">
      <t>ジギョウ</t>
    </rPh>
    <rPh sb="14" eb="15">
      <t>トウ</t>
    </rPh>
    <phoneticPr fontId="1"/>
  </si>
  <si>
    <t>民協社会調査費助成</t>
    <rPh sb="0" eb="1">
      <t>ミン</t>
    </rPh>
    <rPh sb="1" eb="2">
      <t>キョウ</t>
    </rPh>
    <rPh sb="2" eb="4">
      <t>シャカイ</t>
    </rPh>
    <rPh sb="4" eb="6">
      <t>チョウサ</t>
    </rPh>
    <rPh sb="6" eb="7">
      <t>ヒ</t>
    </rPh>
    <rPh sb="7" eb="9">
      <t>ジョセイ</t>
    </rPh>
    <phoneticPr fontId="1"/>
  </si>
  <si>
    <t>建物設備資金借入金利息</t>
    <rPh sb="0" eb="2">
      <t>タテモノ</t>
    </rPh>
    <rPh sb="2" eb="4">
      <t>セツビ</t>
    </rPh>
    <rPh sb="4" eb="6">
      <t>シキン</t>
    </rPh>
    <rPh sb="6" eb="8">
      <t>カリイレ</t>
    </rPh>
    <rPh sb="8" eb="9">
      <t>キン</t>
    </rPh>
    <rPh sb="9" eb="11">
      <t>リソク</t>
    </rPh>
    <phoneticPr fontId="1"/>
  </si>
  <si>
    <t>建物設備資金借入金元金償還</t>
    <rPh sb="0" eb="2">
      <t>タテモノ</t>
    </rPh>
    <rPh sb="2" eb="4">
      <t>セツビ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phoneticPr fontId="1"/>
  </si>
  <si>
    <t>訪問車（軽自動車）１台</t>
    <rPh sb="0" eb="2">
      <t>ホウモン</t>
    </rPh>
    <rPh sb="2" eb="3">
      <t>シャ</t>
    </rPh>
    <rPh sb="4" eb="5">
      <t>ケイ</t>
    </rPh>
    <rPh sb="5" eb="8">
      <t>ジドウシャ</t>
    </rPh>
    <rPh sb="10" eb="11">
      <t>ダイ</t>
    </rPh>
    <phoneticPr fontId="1"/>
  </si>
  <si>
    <t>生活援助資金償還金</t>
    <rPh sb="0" eb="2">
      <t>セイカツ</t>
    </rPh>
    <rPh sb="2" eb="4">
      <t>エンジョ</t>
    </rPh>
    <rPh sb="4" eb="6">
      <t>シキン</t>
    </rPh>
    <rPh sb="6" eb="9">
      <t>ショウカンキン</t>
    </rPh>
    <phoneticPr fontId="1"/>
  </si>
  <si>
    <t>県社協退職共済掛け金</t>
    <rPh sb="0" eb="3">
      <t>ケン</t>
    </rPh>
    <rPh sb="3" eb="5">
      <t>タイショク</t>
    </rPh>
    <rPh sb="5" eb="7">
      <t>キョウサイ</t>
    </rPh>
    <rPh sb="7" eb="8">
      <t>カ</t>
    </rPh>
    <rPh sb="9" eb="10">
      <t>キン</t>
    </rPh>
    <phoneticPr fontId="1"/>
  </si>
  <si>
    <t>寄附金積立金</t>
    <rPh sb="0" eb="3">
      <t>キフキン</t>
    </rPh>
    <rPh sb="3" eb="5">
      <t>ツミタテ</t>
    </rPh>
    <rPh sb="5" eb="6">
      <t>キン</t>
    </rPh>
    <phoneticPr fontId="1"/>
  </si>
  <si>
    <t>法人運営拠点人件費等不足分繰入（介護事業より）</t>
    <rPh sb="0" eb="2">
      <t>ホウジン</t>
    </rPh>
    <rPh sb="2" eb="4">
      <t>ウンエイ</t>
    </rPh>
    <rPh sb="4" eb="6">
      <t>キョテン</t>
    </rPh>
    <rPh sb="6" eb="9">
      <t>ジンケンヒ</t>
    </rPh>
    <rPh sb="9" eb="10">
      <t>トウ</t>
    </rPh>
    <rPh sb="10" eb="12">
      <t>フソク</t>
    </rPh>
    <rPh sb="12" eb="13">
      <t>ブン</t>
    </rPh>
    <rPh sb="13" eb="15">
      <t>クリイレ</t>
    </rPh>
    <rPh sb="16" eb="18">
      <t>カイゴ</t>
    </rPh>
    <rPh sb="18" eb="20">
      <t>ジギョウ</t>
    </rPh>
    <phoneticPr fontId="1"/>
  </si>
  <si>
    <t>生活援助資金貸付金</t>
    <rPh sb="0" eb="2">
      <t>セイカツ</t>
    </rPh>
    <rPh sb="2" eb="4">
      <t>エンジョ</t>
    </rPh>
    <rPh sb="4" eb="6">
      <t>シキン</t>
    </rPh>
    <rPh sb="6" eb="8">
      <t>カシツケ</t>
    </rPh>
    <rPh sb="8" eb="9">
      <t>キン</t>
    </rPh>
    <phoneticPr fontId="1"/>
  </si>
  <si>
    <t>全国社協退職共済積立金</t>
    <rPh sb="0" eb="4">
      <t>ゼン</t>
    </rPh>
    <rPh sb="4" eb="6">
      <t>タイショク</t>
    </rPh>
    <rPh sb="6" eb="8">
      <t>キョウサイ</t>
    </rPh>
    <rPh sb="8" eb="10">
      <t>ツミタテ</t>
    </rPh>
    <rPh sb="10" eb="11">
      <t>キン</t>
    </rPh>
    <phoneticPr fontId="1"/>
  </si>
  <si>
    <t>（３４６５）</t>
    <phoneticPr fontId="1"/>
  </si>
  <si>
    <t>（２５５３）</t>
    <phoneticPr fontId="1"/>
  </si>
  <si>
    <t>（２７６９）</t>
    <phoneticPr fontId="1"/>
  </si>
  <si>
    <t>（１１９８６）</t>
    <phoneticPr fontId="1"/>
  </si>
  <si>
    <t>（７４０）</t>
    <phoneticPr fontId="1"/>
  </si>
  <si>
    <t>（１３５，９００）</t>
    <phoneticPr fontId="1"/>
  </si>
  <si>
    <t>（１５３，２６２）</t>
    <phoneticPr fontId="1"/>
  </si>
  <si>
    <t>（１９，１００）</t>
    <phoneticPr fontId="1"/>
  </si>
  <si>
    <t>（１７，４５７）</t>
    <phoneticPr fontId="1"/>
  </si>
  <si>
    <t>（５２４９）</t>
    <phoneticPr fontId="1"/>
  </si>
  <si>
    <t>（６０２７）</t>
    <phoneticPr fontId="1"/>
  </si>
  <si>
    <t>（５０００）</t>
    <phoneticPr fontId="1"/>
  </si>
  <si>
    <t>（１５，５００）</t>
    <phoneticPr fontId="1"/>
  </si>
  <si>
    <t>　　　　　　　　備考　　　　　　　　　　　　　　　　　（前年参考）</t>
    <rPh sb="8" eb="10">
      <t>ビコウ</t>
    </rPh>
    <rPh sb="28" eb="30">
      <t>ゼンネン</t>
    </rPh>
    <rPh sb="30" eb="32">
      <t>サンコウ</t>
    </rPh>
    <phoneticPr fontId="1"/>
  </si>
  <si>
    <t>専門員２名定額補助　　　　　　　　　　　　　　　　　（７０３２）</t>
    <rPh sb="0" eb="3">
      <t>センモンイン</t>
    </rPh>
    <rPh sb="4" eb="5">
      <t>メイ</t>
    </rPh>
    <rPh sb="5" eb="7">
      <t>テイガク</t>
    </rPh>
    <rPh sb="7" eb="9">
      <t>ホジョ</t>
    </rPh>
    <phoneticPr fontId="1"/>
  </si>
  <si>
    <t>事業活動による収支</t>
    <rPh sb="0" eb="2">
      <t>ジギョウ</t>
    </rPh>
    <rPh sb="2" eb="4">
      <t>カツドウ</t>
    </rPh>
    <rPh sb="7" eb="9">
      <t>シュウシ</t>
    </rPh>
    <phoneticPr fontId="1"/>
  </si>
  <si>
    <t>支出</t>
    <rPh sb="0" eb="2">
      <t>シシュツ</t>
    </rPh>
    <phoneticPr fontId="1"/>
  </si>
  <si>
    <t>支出</t>
    <rPh sb="0" eb="2">
      <t>シ</t>
    </rPh>
    <phoneticPr fontId="1"/>
  </si>
  <si>
    <t>予防プラン　840件見込</t>
    <rPh sb="0" eb="2">
      <t>ヨボウ</t>
    </rPh>
    <rPh sb="9" eb="10">
      <t>ケン</t>
    </rPh>
    <rPh sb="10" eb="12">
      <t>ミコミ</t>
    </rPh>
    <phoneticPr fontId="1"/>
  </si>
  <si>
    <r>
      <t>　　　　　　社会福祉法人国見町社会福祉協議会資金収支予算書　　　</t>
    </r>
    <r>
      <rPr>
        <b/>
        <sz val="18"/>
        <color theme="1"/>
        <rFont val="ＭＳ Ｐゴシック"/>
        <family val="3"/>
        <charset val="128"/>
        <scheme val="minor"/>
      </rPr>
      <t>社会福祉事業区分資金収支内訳表　</t>
    </r>
    <r>
      <rPr>
        <b/>
        <sz val="20"/>
        <color theme="1"/>
        <rFont val="ＭＳ Ｐゴシック"/>
        <family val="3"/>
        <charset val="128"/>
        <scheme val="minor"/>
      </rPr>
      <t>　　　　　　　　　　　　　　　　</t>
    </r>
    <r>
      <rPr>
        <sz val="12"/>
        <color theme="1"/>
        <rFont val="ＭＳ Ｐゴシック"/>
        <family val="3"/>
        <charset val="128"/>
        <scheme val="minor"/>
      </rPr>
      <t>様式第１号の３様式</t>
    </r>
    <rPh sb="6" eb="22">
      <t>ホウジンシャ</t>
    </rPh>
    <rPh sb="22" eb="24">
      <t>シキン</t>
    </rPh>
    <rPh sb="24" eb="26">
      <t>シュウシ</t>
    </rPh>
    <rPh sb="26" eb="29">
      <t>ヨサンショ</t>
    </rPh>
    <rPh sb="32" eb="34">
      <t>シャカイ</t>
    </rPh>
    <rPh sb="34" eb="36">
      <t>フクシ</t>
    </rPh>
    <rPh sb="36" eb="38">
      <t>ジギョウ</t>
    </rPh>
    <rPh sb="38" eb="40">
      <t>クブン</t>
    </rPh>
    <rPh sb="40" eb="42">
      <t>シキン</t>
    </rPh>
    <rPh sb="42" eb="44">
      <t>シュウシ</t>
    </rPh>
    <rPh sb="44" eb="46">
      <t>ウチワケ</t>
    </rPh>
    <rPh sb="46" eb="47">
      <t>ヒョウ</t>
    </rPh>
    <rPh sb="64" eb="66">
      <t>ヨウシキ</t>
    </rPh>
    <rPh sb="66" eb="67">
      <t>ダイ</t>
    </rPh>
    <rPh sb="68" eb="69">
      <t>ゴウ</t>
    </rPh>
    <rPh sb="71" eb="73">
      <t>ヨウシキ</t>
    </rPh>
    <phoneticPr fontId="1"/>
  </si>
  <si>
    <t>その他の寄附金収入</t>
    <rPh sb="2" eb="3">
      <t>タ</t>
    </rPh>
    <rPh sb="4" eb="7">
      <t>キフキン</t>
    </rPh>
    <rPh sb="7" eb="9">
      <t>シュウニュウ</t>
    </rPh>
    <phoneticPr fontId="1"/>
  </si>
  <si>
    <t>その他の寄附金収入</t>
    <rPh sb="2" eb="3">
      <t>タ</t>
    </rPh>
    <rPh sb="4" eb="7">
      <t>キフキン</t>
    </rPh>
    <rPh sb="7" eb="9">
      <t>シュウニュウ</t>
    </rPh>
    <phoneticPr fontId="1"/>
  </si>
  <si>
    <t>認知症型</t>
    <rPh sb="0" eb="2">
      <t>ニンチ</t>
    </rPh>
    <rPh sb="2" eb="3">
      <t>ショウ</t>
    </rPh>
    <rPh sb="3" eb="4">
      <t>カタ</t>
    </rPh>
    <phoneticPr fontId="1"/>
  </si>
  <si>
    <t>一般型</t>
    <rPh sb="0" eb="3">
      <t>イッパンガタ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</si>
</sst>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8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vertical="top" textRotation="255"/>
    </xf>
    <xf numFmtId="0" fontId="3" fillId="0" borderId="51" xfId="0" applyFont="1" applyBorder="1">
      <alignment vertical="center"/>
    </xf>
    <xf numFmtId="0" fontId="0" fillId="0" borderId="51" xfId="0" applyBorder="1" applyAlignment="1">
      <alignment vertical="top" textRotation="255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2" borderId="49" xfId="0" applyFont="1" applyFill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49" xfId="0" applyFont="1" applyFill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8" fillId="0" borderId="57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2" borderId="16" xfId="0" applyFont="1" applyFill="1" applyBorder="1" applyAlignment="1">
      <alignment vertical="center"/>
    </xf>
    <xf numFmtId="0" fontId="8" fillId="0" borderId="55" xfId="0" applyFont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3" fillId="0" borderId="60" xfId="0" applyFont="1" applyBorder="1">
      <alignment vertical="center"/>
    </xf>
    <xf numFmtId="0" fontId="3" fillId="0" borderId="24" xfId="0" applyFont="1" applyBorder="1">
      <alignment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0" fillId="0" borderId="33" xfId="0" applyBorder="1" applyAlignment="1">
      <alignment vertical="top" textRotation="255"/>
    </xf>
    <xf numFmtId="0" fontId="2" fillId="0" borderId="8" xfId="0" applyFont="1" applyBorder="1">
      <alignment vertical="center"/>
    </xf>
    <xf numFmtId="0" fontId="3" fillId="0" borderId="55" xfId="0" applyFont="1" applyBorder="1">
      <alignment vertical="center"/>
    </xf>
    <xf numFmtId="0" fontId="0" fillId="0" borderId="2" xfId="0" applyBorder="1" applyAlignment="1">
      <alignment vertical="top" textRotation="255"/>
    </xf>
    <xf numFmtId="0" fontId="0" fillId="0" borderId="23" xfId="0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0" fillId="0" borderId="25" xfId="0" applyBorder="1" applyAlignment="1">
      <alignment vertical="top" textRotation="255"/>
    </xf>
    <xf numFmtId="0" fontId="8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0" fontId="2" fillId="0" borderId="6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52" xfId="0" applyFont="1" applyBorder="1">
      <alignment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0" fillId="2" borderId="0" xfId="0" applyFill="1">
      <alignment vertical="center"/>
    </xf>
    <xf numFmtId="0" fontId="2" fillId="2" borderId="48" xfId="0" applyFont="1" applyFill="1" applyBorder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49" xfId="0" applyFont="1" applyFill="1" applyBorder="1">
      <alignment vertical="center"/>
    </xf>
    <xf numFmtId="0" fontId="2" fillId="2" borderId="45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64" xfId="0" applyFont="1" applyFill="1" applyBorder="1">
      <alignment vertical="center"/>
    </xf>
    <xf numFmtId="0" fontId="2" fillId="0" borderId="68" xfId="0" applyFont="1" applyBorder="1">
      <alignment vertical="center"/>
    </xf>
    <xf numFmtId="0" fontId="2" fillId="0" borderId="69" xfId="0" applyFont="1" applyBorder="1">
      <alignment vertical="center"/>
    </xf>
    <xf numFmtId="0" fontId="2" fillId="0" borderId="70" xfId="0" applyFont="1" applyBorder="1">
      <alignment vertical="center"/>
    </xf>
    <xf numFmtId="0" fontId="0" fillId="0" borderId="45" xfId="0" applyFont="1" applyBorder="1">
      <alignment vertical="center"/>
    </xf>
    <xf numFmtId="0" fontId="8" fillId="0" borderId="46" xfId="0" applyFont="1" applyBorder="1">
      <alignment vertical="center"/>
    </xf>
    <xf numFmtId="0" fontId="2" fillId="0" borderId="23" xfId="0" applyFont="1" applyBorder="1">
      <alignment vertical="center"/>
    </xf>
    <xf numFmtId="0" fontId="2" fillId="2" borderId="53" xfId="0" applyFont="1" applyFill="1" applyBorder="1">
      <alignment vertical="center"/>
    </xf>
    <xf numFmtId="0" fontId="2" fillId="0" borderId="5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0" fillId="0" borderId="45" xfId="0" applyFont="1" applyBorder="1" applyAlignment="1">
      <alignment vertical="center" wrapText="1"/>
    </xf>
    <xf numFmtId="0" fontId="9" fillId="0" borderId="46" xfId="0" applyFont="1" applyBorder="1">
      <alignment vertical="center"/>
    </xf>
    <xf numFmtId="0" fontId="2" fillId="2" borderId="53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0" fontId="2" fillId="2" borderId="61" xfId="0" applyFont="1" applyFill="1" applyBorder="1" applyAlignment="1">
      <alignment horizontal="left" vertical="center"/>
    </xf>
    <xf numFmtId="0" fontId="2" fillId="2" borderId="68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0" borderId="50" xfId="0" applyFont="1" applyBorder="1">
      <alignment vertical="center"/>
    </xf>
    <xf numFmtId="0" fontId="2" fillId="2" borderId="72" xfId="0" applyFont="1" applyFill="1" applyBorder="1">
      <alignment vertical="center"/>
    </xf>
    <xf numFmtId="0" fontId="2" fillId="2" borderId="65" xfId="0" applyFont="1" applyFill="1" applyBorder="1" applyAlignment="1">
      <alignment horizontal="center" vertical="center"/>
    </xf>
    <xf numFmtId="0" fontId="2" fillId="0" borderId="61" xfId="0" applyFont="1" applyBorder="1">
      <alignment vertical="center"/>
    </xf>
    <xf numFmtId="0" fontId="0" fillId="0" borderId="15" xfId="0" applyBorder="1">
      <alignment vertical="center"/>
    </xf>
    <xf numFmtId="0" fontId="0" fillId="0" borderId="47" xfId="0" applyFont="1" applyBorder="1">
      <alignment vertical="center"/>
    </xf>
    <xf numFmtId="0" fontId="8" fillId="2" borderId="52" xfId="0" applyFont="1" applyFill="1" applyBorder="1">
      <alignment vertical="center"/>
    </xf>
    <xf numFmtId="0" fontId="10" fillId="2" borderId="52" xfId="0" applyFont="1" applyFill="1" applyBorder="1">
      <alignment vertical="center"/>
    </xf>
    <xf numFmtId="0" fontId="9" fillId="2" borderId="52" xfId="0" applyFont="1" applyFill="1" applyBorder="1">
      <alignment vertical="center"/>
    </xf>
    <xf numFmtId="0" fontId="10" fillId="2" borderId="49" xfId="0" applyFont="1" applyFill="1" applyBorder="1">
      <alignment vertical="center"/>
    </xf>
    <xf numFmtId="0" fontId="0" fillId="0" borderId="46" xfId="0" applyFont="1" applyBorder="1">
      <alignment vertical="center"/>
    </xf>
    <xf numFmtId="0" fontId="10" fillId="0" borderId="46" xfId="0" applyFont="1" applyBorder="1">
      <alignment vertical="center"/>
    </xf>
    <xf numFmtId="0" fontId="0" fillId="0" borderId="15" xfId="0" applyFont="1" applyBorder="1">
      <alignment vertical="center"/>
    </xf>
    <xf numFmtId="0" fontId="10" fillId="0" borderId="15" xfId="0" applyFont="1" applyBorder="1">
      <alignment vertical="center"/>
    </xf>
    <xf numFmtId="0" fontId="9" fillId="0" borderId="4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8" fillId="0" borderId="47" xfId="0" applyFont="1" applyBorder="1">
      <alignment vertical="center"/>
    </xf>
    <xf numFmtId="0" fontId="10" fillId="0" borderId="49" xfId="0" applyFont="1" applyBorder="1" applyAlignment="1">
      <alignment vertical="center" wrapText="1"/>
    </xf>
    <xf numFmtId="0" fontId="2" fillId="2" borderId="36" xfId="0" applyFont="1" applyFill="1" applyBorder="1">
      <alignment vertical="center"/>
    </xf>
    <xf numFmtId="0" fontId="2" fillId="0" borderId="38" xfId="0" applyFont="1" applyBorder="1">
      <alignment vertical="center"/>
    </xf>
    <xf numFmtId="0" fontId="2" fillId="2" borderId="12" xfId="0" applyFont="1" applyFill="1" applyBorder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0" fillId="2" borderId="14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0" borderId="51" xfId="0" applyBorder="1">
      <alignment vertical="center"/>
    </xf>
    <xf numFmtId="0" fontId="0" fillId="2" borderId="13" xfId="0" applyFill="1" applyBorder="1">
      <alignment vertical="center"/>
    </xf>
    <xf numFmtId="0" fontId="2" fillId="2" borderId="44" xfId="0" applyFont="1" applyFill="1" applyBorder="1">
      <alignment vertical="center"/>
    </xf>
    <xf numFmtId="0" fontId="0" fillId="2" borderId="16" xfId="0" applyFill="1" applyBorder="1">
      <alignment vertical="center"/>
    </xf>
    <xf numFmtId="0" fontId="0" fillId="2" borderId="19" xfId="0" applyFill="1" applyBorder="1">
      <alignment vertical="center"/>
    </xf>
    <xf numFmtId="0" fontId="10" fillId="2" borderId="68" xfId="0" applyFont="1" applyFill="1" applyBorder="1" applyAlignment="1">
      <alignment vertical="center" wrapText="1"/>
    </xf>
    <xf numFmtId="0" fontId="11" fillId="2" borderId="68" xfId="0" applyFont="1" applyFill="1" applyBorder="1" applyAlignment="1">
      <alignment vertical="center" wrapText="1"/>
    </xf>
    <xf numFmtId="0" fontId="0" fillId="0" borderId="24" xfId="0" applyBorder="1">
      <alignment vertical="center"/>
    </xf>
    <xf numFmtId="0" fontId="9" fillId="0" borderId="47" xfId="0" applyFont="1" applyBorder="1">
      <alignment vertical="center"/>
    </xf>
    <xf numFmtId="0" fontId="9" fillId="0" borderId="67" xfId="0" applyFont="1" applyBorder="1">
      <alignment vertical="center"/>
    </xf>
    <xf numFmtId="0" fontId="2" fillId="0" borderId="24" xfId="0" applyFont="1" applyBorder="1">
      <alignment vertical="center"/>
    </xf>
    <xf numFmtId="0" fontId="9" fillId="0" borderId="15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67" xfId="0" applyFont="1" applyBorder="1">
      <alignment vertical="center"/>
    </xf>
    <xf numFmtId="0" fontId="8" fillId="0" borderId="24" xfId="0" applyFont="1" applyBorder="1">
      <alignment vertical="center"/>
    </xf>
    <xf numFmtId="0" fontId="2" fillId="0" borderId="6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2" borderId="15" xfId="0" applyFill="1" applyBorder="1">
      <alignment vertical="center"/>
    </xf>
    <xf numFmtId="0" fontId="2" fillId="2" borderId="15" xfId="0" applyFont="1" applyFill="1" applyBorder="1">
      <alignment vertical="center"/>
    </xf>
    <xf numFmtId="0" fontId="0" fillId="2" borderId="15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0" fillId="2" borderId="45" xfId="0" applyFont="1" applyFill="1" applyBorder="1">
      <alignment vertical="center"/>
    </xf>
    <xf numFmtId="0" fontId="8" fillId="2" borderId="47" xfId="0" applyFont="1" applyFill="1" applyBorder="1">
      <alignment vertical="center"/>
    </xf>
    <xf numFmtId="0" fontId="2" fillId="2" borderId="45" xfId="0" applyFont="1" applyFill="1" applyBorder="1" applyAlignment="1">
      <alignment horizontal="left" vertical="center"/>
    </xf>
    <xf numFmtId="0" fontId="10" fillId="2" borderId="15" xfId="0" applyFont="1" applyFill="1" applyBorder="1">
      <alignment vertical="center"/>
    </xf>
    <xf numFmtId="0" fontId="2" fillId="0" borderId="73" xfId="0" applyFont="1" applyBorder="1">
      <alignment vertical="center"/>
    </xf>
    <xf numFmtId="0" fontId="2" fillId="0" borderId="74" xfId="0" applyFont="1" applyBorder="1">
      <alignment vertical="center"/>
    </xf>
    <xf numFmtId="0" fontId="2" fillId="0" borderId="0" xfId="0" applyFont="1" applyBorder="1">
      <alignment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10" fillId="2" borderId="43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0" fillId="0" borderId="63" xfId="0" applyFont="1" applyBorder="1">
      <alignment vertical="center"/>
    </xf>
    <xf numFmtId="0" fontId="10" fillId="0" borderId="63" xfId="0" applyFont="1" applyBorder="1">
      <alignment vertical="center"/>
    </xf>
    <xf numFmtId="0" fontId="9" fillId="0" borderId="63" xfId="0" applyFont="1" applyBorder="1">
      <alignment vertical="center"/>
    </xf>
    <xf numFmtId="0" fontId="9" fillId="0" borderId="64" xfId="0" applyFont="1" applyBorder="1">
      <alignment vertical="center"/>
    </xf>
    <xf numFmtId="0" fontId="9" fillId="0" borderId="68" xfId="0" applyFont="1" applyBorder="1">
      <alignment vertical="center"/>
    </xf>
    <xf numFmtId="0" fontId="0" fillId="2" borderId="49" xfId="0" applyFill="1" applyBorder="1">
      <alignment vertical="center"/>
    </xf>
    <xf numFmtId="0" fontId="0" fillId="0" borderId="49" xfId="0" applyFont="1" applyBorder="1">
      <alignment vertical="center"/>
    </xf>
    <xf numFmtId="0" fontId="8" fillId="2" borderId="49" xfId="0" applyFont="1" applyFill="1" applyBorder="1">
      <alignment vertical="center"/>
    </xf>
    <xf numFmtId="0" fontId="8" fillId="0" borderId="49" xfId="0" applyFont="1" applyBorder="1">
      <alignment vertical="center"/>
    </xf>
    <xf numFmtId="0" fontId="0" fillId="2" borderId="49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0" fillId="2" borderId="23" xfId="0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2" borderId="11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textRotation="255" wrapText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3" fillId="0" borderId="1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vertical="top" wrapText="1"/>
    </xf>
    <xf numFmtId="0" fontId="13" fillId="0" borderId="0" xfId="0" applyFont="1" applyFill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13" fillId="0" borderId="21" xfId="0" applyFont="1" applyBorder="1" applyAlignment="1">
      <alignment vertical="center" textRotation="255" wrapText="1"/>
    </xf>
    <xf numFmtId="0" fontId="13" fillId="0" borderId="22" xfId="0" applyFont="1" applyBorder="1" applyAlignment="1">
      <alignment vertical="center" textRotation="255" wrapText="1"/>
    </xf>
    <xf numFmtId="0" fontId="3" fillId="0" borderId="24" xfId="0" applyFont="1" applyBorder="1" applyAlignment="1">
      <alignment vertical="top" textRotation="255" wrapText="1"/>
    </xf>
    <xf numFmtId="0" fontId="3" fillId="0" borderId="25" xfId="0" applyFont="1" applyBorder="1" applyAlignment="1">
      <alignment vertical="top" textRotation="255" wrapText="1"/>
    </xf>
    <xf numFmtId="0" fontId="12" fillId="0" borderId="23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vertical="top" wrapText="1"/>
    </xf>
    <xf numFmtId="0" fontId="12" fillId="0" borderId="25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vertical="center" wrapText="1"/>
    </xf>
    <xf numFmtId="0" fontId="14" fillId="0" borderId="24" xfId="0" applyFont="1" applyBorder="1" applyAlignment="1">
      <alignment vertical="top" textRotation="255" wrapText="1"/>
    </xf>
    <xf numFmtId="0" fontId="14" fillId="0" borderId="25" xfId="0" applyFont="1" applyBorder="1" applyAlignment="1">
      <alignment vertical="top" textRotation="255" wrapText="1"/>
    </xf>
    <xf numFmtId="0" fontId="12" fillId="0" borderId="21" xfId="0" applyFont="1" applyBorder="1" applyAlignment="1">
      <alignment vertical="center" textRotation="255" wrapText="1"/>
    </xf>
    <xf numFmtId="0" fontId="12" fillId="0" borderId="22" xfId="0" applyFont="1" applyBorder="1" applyAlignment="1">
      <alignment vertical="center" textRotation="255" wrapText="1"/>
    </xf>
    <xf numFmtId="0" fontId="12" fillId="0" borderId="20" xfId="0" applyFont="1" applyBorder="1" applyAlignment="1">
      <alignment vertical="center" textRotation="255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4" fillId="0" borderId="24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2" fillId="0" borderId="2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3" fillId="0" borderId="23" xfId="0" applyFont="1" applyFill="1" applyBorder="1" applyAlignment="1">
      <alignment vertical="top" wrapText="1"/>
    </xf>
    <xf numFmtId="0" fontId="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8" fontId="0" fillId="0" borderId="15" xfId="1" applyFont="1" applyFill="1" applyBorder="1">
      <alignment vertical="center"/>
    </xf>
    <xf numFmtId="0" fontId="13" fillId="0" borderId="23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38" fontId="0" fillId="0" borderId="0" xfId="1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0" fontId="0" fillId="0" borderId="13" xfId="0" applyBorder="1">
      <alignment vertical="center"/>
    </xf>
    <xf numFmtId="0" fontId="12" fillId="0" borderId="7" xfId="0" applyFont="1" applyBorder="1" applyAlignment="1">
      <alignment horizontal="center" vertical="center"/>
    </xf>
    <xf numFmtId="38" fontId="0" fillId="0" borderId="7" xfId="1" applyFont="1" applyBorder="1">
      <alignment vertical="center"/>
    </xf>
    <xf numFmtId="0" fontId="12" fillId="0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8" fontId="16" fillId="0" borderId="15" xfId="1" applyFont="1" applyBorder="1">
      <alignment vertical="center"/>
    </xf>
    <xf numFmtId="38" fontId="16" fillId="0" borderId="16" xfId="1" applyFont="1" applyBorder="1">
      <alignment vertical="center"/>
    </xf>
    <xf numFmtId="38" fontId="16" fillId="0" borderId="25" xfId="1" applyFont="1" applyBorder="1">
      <alignment vertical="center"/>
    </xf>
    <xf numFmtId="38" fontId="16" fillId="0" borderId="15" xfId="1" applyFont="1" applyFill="1" applyBorder="1">
      <alignment vertical="center"/>
    </xf>
    <xf numFmtId="38" fontId="16" fillId="0" borderId="18" xfId="1" applyFont="1" applyBorder="1">
      <alignment vertical="center"/>
    </xf>
    <xf numFmtId="38" fontId="16" fillId="0" borderId="19" xfId="1" applyFont="1" applyBorder="1">
      <alignment vertical="center"/>
    </xf>
    <xf numFmtId="38" fontId="16" fillId="0" borderId="0" xfId="1" applyFont="1" applyBorder="1">
      <alignment vertical="center"/>
    </xf>
    <xf numFmtId="38" fontId="16" fillId="0" borderId="12" xfId="1" applyFont="1" applyBorder="1">
      <alignment vertical="center"/>
    </xf>
    <xf numFmtId="38" fontId="16" fillId="0" borderId="13" xfId="1" applyFont="1" applyBorder="1">
      <alignment vertical="center"/>
    </xf>
    <xf numFmtId="38" fontId="12" fillId="0" borderId="15" xfId="1" applyFont="1" applyBorder="1">
      <alignment vertical="center"/>
    </xf>
    <xf numFmtId="38" fontId="12" fillId="0" borderId="16" xfId="1" applyFont="1" applyBorder="1">
      <alignment vertical="center"/>
    </xf>
    <xf numFmtId="0" fontId="13" fillId="0" borderId="25" xfId="0" applyFont="1" applyFill="1" applyBorder="1" applyAlignment="1">
      <alignment vertical="center" wrapText="1"/>
    </xf>
    <xf numFmtId="38" fontId="12" fillId="0" borderId="25" xfId="1" applyFont="1" applyBorder="1">
      <alignment vertical="center"/>
    </xf>
    <xf numFmtId="38" fontId="12" fillId="0" borderId="31" xfId="1" applyFont="1" applyBorder="1">
      <alignment vertical="center"/>
    </xf>
    <xf numFmtId="0" fontId="13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0" fontId="12" fillId="0" borderId="75" xfId="0" applyFont="1" applyFill="1" applyBorder="1" applyAlignment="1">
      <alignment horizontal="left" vertical="top" wrapText="1"/>
    </xf>
    <xf numFmtId="38" fontId="12" fillId="0" borderId="12" xfId="1" applyFont="1" applyBorder="1">
      <alignment vertical="center"/>
    </xf>
    <xf numFmtId="38" fontId="12" fillId="0" borderId="13" xfId="1" applyFont="1" applyBorder="1">
      <alignment vertical="center"/>
    </xf>
    <xf numFmtId="0" fontId="3" fillId="0" borderId="18" xfId="0" applyFont="1" applyFill="1" applyBorder="1" applyAlignment="1">
      <alignment vertical="center" wrapText="1"/>
    </xf>
    <xf numFmtId="38" fontId="16" fillId="0" borderId="31" xfId="1" applyFont="1" applyBorder="1">
      <alignment vertical="center"/>
    </xf>
    <xf numFmtId="0" fontId="3" fillId="0" borderId="12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38" fontId="19" fillId="0" borderId="25" xfId="1" applyFont="1" applyFill="1" applyBorder="1" applyAlignment="1">
      <alignment vertical="center" wrapText="1"/>
    </xf>
    <xf numFmtId="38" fontId="19" fillId="0" borderId="31" xfId="1" applyFont="1" applyBorder="1">
      <alignment vertical="center"/>
    </xf>
    <xf numFmtId="0" fontId="13" fillId="0" borderId="75" xfId="0" applyFont="1" applyFill="1" applyBorder="1" applyAlignment="1">
      <alignment horizontal="left" vertical="top" wrapText="1"/>
    </xf>
    <xf numFmtId="38" fontId="16" fillId="0" borderId="12" xfId="1" applyFont="1" applyFill="1" applyBorder="1">
      <alignment vertical="center"/>
    </xf>
    <xf numFmtId="38" fontId="19" fillId="0" borderId="15" xfId="1" applyFont="1" applyFill="1" applyBorder="1" applyAlignment="1">
      <alignment vertical="center" wrapText="1"/>
    </xf>
    <xf numFmtId="38" fontId="19" fillId="0" borderId="16" xfId="1" applyFont="1" applyBorder="1">
      <alignment vertical="center"/>
    </xf>
    <xf numFmtId="38" fontId="19" fillId="0" borderId="15" xfId="1" applyFont="1" applyBorder="1">
      <alignment vertical="center"/>
    </xf>
    <xf numFmtId="38" fontId="19" fillId="0" borderId="25" xfId="1" applyFont="1" applyBorder="1">
      <alignment vertical="center"/>
    </xf>
    <xf numFmtId="38" fontId="19" fillId="0" borderId="18" xfId="1" applyFont="1" applyBorder="1">
      <alignment vertical="center"/>
    </xf>
    <xf numFmtId="38" fontId="19" fillId="0" borderId="19" xfId="1" applyFont="1" applyBorder="1">
      <alignment vertical="center"/>
    </xf>
    <xf numFmtId="38" fontId="13" fillId="0" borderId="16" xfId="1" applyFont="1" applyBorder="1">
      <alignment vertical="center"/>
    </xf>
    <xf numFmtId="38" fontId="13" fillId="0" borderId="15" xfId="1" applyFont="1" applyBorder="1">
      <alignment vertical="center"/>
    </xf>
    <xf numFmtId="38" fontId="13" fillId="0" borderId="18" xfId="1" applyFont="1" applyBorder="1">
      <alignment vertical="center"/>
    </xf>
    <xf numFmtId="38" fontId="13" fillId="0" borderId="19" xfId="1" applyFont="1" applyBorder="1">
      <alignment vertical="center"/>
    </xf>
    <xf numFmtId="38" fontId="19" fillId="0" borderId="28" xfId="1" applyFont="1" applyFill="1" applyBorder="1" applyAlignment="1">
      <alignment vertical="center" wrapText="1"/>
    </xf>
    <xf numFmtId="38" fontId="19" fillId="0" borderId="35" xfId="1" applyFont="1" applyBorder="1">
      <alignment vertical="center"/>
    </xf>
    <xf numFmtId="38" fontId="12" fillId="0" borderId="28" xfId="1" applyFont="1" applyBorder="1">
      <alignment vertical="center"/>
    </xf>
    <xf numFmtId="38" fontId="12" fillId="0" borderId="35" xfId="1" applyFont="1" applyBorder="1">
      <alignment vertical="center"/>
    </xf>
    <xf numFmtId="0" fontId="8" fillId="0" borderId="23" xfId="0" applyFont="1" applyFill="1" applyBorder="1" applyAlignment="1">
      <alignment vertical="center" wrapText="1"/>
    </xf>
    <xf numFmtId="38" fontId="16" fillId="0" borderId="23" xfId="1" applyFont="1" applyBorder="1">
      <alignment vertical="center"/>
    </xf>
    <xf numFmtId="38" fontId="16" fillId="0" borderId="30" xfId="1" applyFont="1" applyBorder="1">
      <alignment vertical="center"/>
    </xf>
    <xf numFmtId="38" fontId="19" fillId="0" borderId="28" xfId="1" applyFont="1" applyBorder="1">
      <alignment vertical="center"/>
    </xf>
    <xf numFmtId="0" fontId="12" fillId="0" borderId="12" xfId="0" applyFont="1" applyBorder="1" applyAlignment="1">
      <alignment horizontal="center" vertical="center"/>
    </xf>
    <xf numFmtId="38" fontId="19" fillId="0" borderId="18" xfId="0" applyNumberFormat="1" applyFont="1" applyBorder="1">
      <alignment vertical="center"/>
    </xf>
    <xf numFmtId="38" fontId="19" fillId="0" borderId="19" xfId="0" applyNumberFormat="1" applyFont="1" applyBorder="1">
      <alignment vertical="center"/>
    </xf>
    <xf numFmtId="0" fontId="14" fillId="0" borderId="52" xfId="0" applyFont="1" applyBorder="1" applyAlignment="1">
      <alignment vertical="top" textRotation="255" wrapText="1"/>
    </xf>
    <xf numFmtId="0" fontId="3" fillId="0" borderId="23" xfId="0" applyFont="1" applyFill="1" applyBorder="1" applyAlignment="1">
      <alignment vertical="center" wrapText="1"/>
    </xf>
    <xf numFmtId="38" fontId="19" fillId="0" borderId="28" xfId="0" applyNumberFormat="1" applyFont="1" applyBorder="1">
      <alignment vertical="center"/>
    </xf>
    <xf numFmtId="38" fontId="19" fillId="0" borderId="35" xfId="0" applyNumberFormat="1" applyFont="1" applyBorder="1">
      <alignment vertical="center"/>
    </xf>
    <xf numFmtId="0" fontId="3" fillId="0" borderId="52" xfId="0" applyFont="1" applyBorder="1" applyAlignment="1">
      <alignment vertical="top" textRotation="255" wrapText="1"/>
    </xf>
    <xf numFmtId="0" fontId="3" fillId="0" borderId="49" xfId="0" applyFont="1" applyBorder="1" applyAlignment="1">
      <alignment vertical="center" textRotation="255" wrapText="1"/>
    </xf>
    <xf numFmtId="0" fontId="14" fillId="0" borderId="52" xfId="0" applyFont="1" applyBorder="1" applyAlignment="1">
      <alignment vertical="top" wrapText="1"/>
    </xf>
    <xf numFmtId="38" fontId="19" fillId="0" borderId="25" xfId="0" applyNumberFormat="1" applyFont="1" applyBorder="1">
      <alignment vertical="center"/>
    </xf>
    <xf numFmtId="38" fontId="19" fillId="0" borderId="31" xfId="0" applyNumberFormat="1" applyFont="1" applyBorder="1">
      <alignment vertical="center"/>
    </xf>
    <xf numFmtId="38" fontId="19" fillId="0" borderId="15" xfId="0" applyNumberFormat="1" applyFont="1" applyBorder="1">
      <alignment vertical="center"/>
    </xf>
    <xf numFmtId="38" fontId="19" fillId="0" borderId="16" xfId="0" applyNumberFormat="1" applyFont="1" applyBorder="1">
      <alignment vertical="center"/>
    </xf>
    <xf numFmtId="0" fontId="8" fillId="0" borderId="4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38" fontId="19" fillId="0" borderId="59" xfId="0" applyNumberFormat="1" applyFont="1" applyBorder="1">
      <alignment vertical="center"/>
    </xf>
    <xf numFmtId="38" fontId="19" fillId="0" borderId="72" xfId="0" applyNumberFormat="1" applyFont="1" applyBorder="1">
      <alignment vertical="center"/>
    </xf>
    <xf numFmtId="38" fontId="19" fillId="0" borderId="36" xfId="0" applyNumberFormat="1" applyFont="1" applyBorder="1">
      <alignment vertical="center"/>
    </xf>
    <xf numFmtId="38" fontId="19" fillId="0" borderId="37" xfId="0" applyNumberFormat="1" applyFont="1" applyBorder="1">
      <alignment vertical="center"/>
    </xf>
    <xf numFmtId="38" fontId="19" fillId="0" borderId="34" xfId="0" applyNumberFormat="1" applyFont="1" applyBorder="1">
      <alignment vertical="center"/>
    </xf>
    <xf numFmtId="38" fontId="19" fillId="0" borderId="17" xfId="0" applyNumberFormat="1" applyFont="1" applyBorder="1">
      <alignment vertical="center"/>
    </xf>
    <xf numFmtId="38" fontId="19" fillId="0" borderId="22" xfId="0" applyNumberFormat="1" applyFont="1" applyBorder="1">
      <alignment vertical="center"/>
    </xf>
    <xf numFmtId="38" fontId="19" fillId="0" borderId="14" xfId="0" applyNumberFormat="1" applyFont="1" applyBorder="1">
      <alignment vertical="center"/>
    </xf>
    <xf numFmtId="38" fontId="19" fillId="0" borderId="54" xfId="0" applyNumberFormat="1" applyFont="1" applyBorder="1">
      <alignment vertical="center"/>
    </xf>
    <xf numFmtId="38" fontId="19" fillId="0" borderId="50" xfId="0" applyNumberFormat="1" applyFont="1" applyBorder="1">
      <alignment vertical="center"/>
    </xf>
    <xf numFmtId="38" fontId="19" fillId="0" borderId="52" xfId="0" applyNumberFormat="1" applyFont="1" applyBorder="1">
      <alignment vertical="center"/>
    </xf>
    <xf numFmtId="38" fontId="19" fillId="0" borderId="49" xfId="0" applyNumberFormat="1" applyFont="1" applyBorder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8" fontId="2" fillId="0" borderId="15" xfId="1" applyFont="1" applyBorder="1">
      <alignment vertical="center"/>
    </xf>
    <xf numFmtId="38" fontId="17" fillId="0" borderId="15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5" fillId="0" borderId="28" xfId="1" applyFont="1" applyFill="1" applyBorder="1" applyAlignment="1">
      <alignment vertical="center" wrapText="1"/>
    </xf>
    <xf numFmtId="38" fontId="5" fillId="0" borderId="35" xfId="1" applyFont="1" applyBorder="1">
      <alignment vertical="center"/>
    </xf>
    <xf numFmtId="38" fontId="12" fillId="0" borderId="18" xfId="1" applyFont="1" applyBorder="1">
      <alignment vertical="center"/>
    </xf>
    <xf numFmtId="38" fontId="17" fillId="0" borderId="18" xfId="1" applyFont="1" applyBorder="1">
      <alignment vertical="center"/>
    </xf>
    <xf numFmtId="38" fontId="12" fillId="0" borderId="19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38" fontId="5" fillId="0" borderId="28" xfId="0" applyNumberFormat="1" applyFont="1" applyBorder="1">
      <alignment vertical="center"/>
    </xf>
    <xf numFmtId="38" fontId="5" fillId="0" borderId="35" xfId="0" applyNumberFormat="1" applyFont="1" applyBorder="1">
      <alignment vertical="center"/>
    </xf>
    <xf numFmtId="38" fontId="5" fillId="0" borderId="15" xfId="0" applyNumberFormat="1" applyFont="1" applyBorder="1">
      <alignment vertical="center"/>
    </xf>
    <xf numFmtId="38" fontId="5" fillId="0" borderId="16" xfId="0" applyNumberFormat="1" applyFont="1" applyBorder="1">
      <alignment vertical="center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37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5" fillId="0" borderId="0" xfId="0" applyFont="1">
      <alignment vertical="center"/>
    </xf>
    <xf numFmtId="38" fontId="5" fillId="0" borderId="23" xfId="0" applyNumberFormat="1" applyFont="1" applyBorder="1">
      <alignment vertical="center"/>
    </xf>
    <xf numFmtId="38" fontId="5" fillId="0" borderId="7" xfId="0" applyNumberFormat="1" applyFont="1" applyBorder="1">
      <alignment vertical="center"/>
    </xf>
    <xf numFmtId="38" fontId="5" fillId="0" borderId="25" xfId="0" applyNumberFormat="1" applyFont="1" applyBorder="1">
      <alignment vertical="center"/>
    </xf>
    <xf numFmtId="38" fontId="5" fillId="0" borderId="18" xfId="0" applyNumberFormat="1" applyFont="1" applyBorder="1">
      <alignment vertical="center"/>
    </xf>
    <xf numFmtId="0" fontId="12" fillId="0" borderId="25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0" fontId="0" fillId="0" borderId="31" xfId="0" applyBorder="1">
      <alignment vertical="center"/>
    </xf>
    <xf numFmtId="0" fontId="14" fillId="0" borderId="18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38" fontId="19" fillId="0" borderId="12" xfId="0" applyNumberFormat="1" applyFont="1" applyBorder="1">
      <alignment vertical="center"/>
    </xf>
    <xf numFmtId="0" fontId="12" fillId="0" borderId="18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38" fontId="5" fillId="0" borderId="12" xfId="0" applyNumberFormat="1" applyFont="1" applyBorder="1">
      <alignment vertical="center"/>
    </xf>
    <xf numFmtId="0" fontId="12" fillId="0" borderId="18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vertical="center" wrapText="1"/>
    </xf>
    <xf numFmtId="0" fontId="0" fillId="0" borderId="30" xfId="0" applyBorder="1">
      <alignment vertical="center"/>
    </xf>
    <xf numFmtId="0" fontId="0" fillId="0" borderId="35" xfId="0" applyBorder="1">
      <alignment vertical="center"/>
    </xf>
    <xf numFmtId="0" fontId="12" fillId="0" borderId="23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5" fillId="0" borderId="37" xfId="0" applyNumberFormat="1" applyFont="1" applyBorder="1">
      <alignment vertical="center"/>
    </xf>
    <xf numFmtId="38" fontId="5" fillId="0" borderId="49" xfId="0" applyNumberFormat="1" applyFont="1" applyBorder="1">
      <alignment vertical="center"/>
    </xf>
    <xf numFmtId="38" fontId="5" fillId="0" borderId="14" xfId="0" applyNumberFormat="1" applyFont="1" applyBorder="1">
      <alignment vertical="center"/>
    </xf>
    <xf numFmtId="38" fontId="5" fillId="0" borderId="17" xfId="0" applyNumberFormat="1" applyFont="1" applyBorder="1">
      <alignment vertical="center"/>
    </xf>
    <xf numFmtId="38" fontId="5" fillId="0" borderId="19" xfId="0" applyNumberFormat="1" applyFont="1" applyBorder="1">
      <alignment vertical="center"/>
    </xf>
    <xf numFmtId="38" fontId="5" fillId="0" borderId="72" xfId="0" applyNumberFormat="1" applyFont="1" applyBorder="1">
      <alignment vertical="center"/>
    </xf>
    <xf numFmtId="38" fontId="5" fillId="0" borderId="50" xfId="0" applyNumberFormat="1" applyFont="1" applyBorder="1">
      <alignment vertical="center"/>
    </xf>
    <xf numFmtId="38" fontId="19" fillId="0" borderId="11" xfId="0" applyNumberFormat="1" applyFont="1" applyBorder="1">
      <alignment vertical="center"/>
    </xf>
    <xf numFmtId="38" fontId="19" fillId="0" borderId="13" xfId="0" applyNumberFormat="1" applyFont="1" applyBorder="1">
      <alignment vertical="center"/>
    </xf>
    <xf numFmtId="38" fontId="19" fillId="0" borderId="57" xfId="0" applyNumberFormat="1" applyFont="1" applyBorder="1">
      <alignment vertical="center"/>
    </xf>
    <xf numFmtId="38" fontId="19" fillId="0" borderId="48" xfId="0" applyNumberFormat="1" applyFont="1" applyBorder="1">
      <alignment vertical="center"/>
    </xf>
    <xf numFmtId="38" fontId="5" fillId="0" borderId="22" xfId="0" applyNumberFormat="1" applyFont="1" applyBorder="1">
      <alignment vertical="center"/>
    </xf>
    <xf numFmtId="38" fontId="5" fillId="0" borderId="31" xfId="0" applyNumberFormat="1" applyFont="1" applyBorder="1">
      <alignment vertical="center"/>
    </xf>
    <xf numFmtId="38" fontId="5" fillId="0" borderId="36" xfId="0" applyNumberFormat="1" applyFont="1" applyBorder="1">
      <alignment vertical="center"/>
    </xf>
    <xf numFmtId="38" fontId="5" fillId="0" borderId="52" xfId="0" applyNumberFormat="1" applyFont="1" applyBorder="1">
      <alignment vertical="center"/>
    </xf>
    <xf numFmtId="38" fontId="5" fillId="0" borderId="20" xfId="0" applyNumberFormat="1" applyFont="1" applyBorder="1">
      <alignment vertical="center"/>
    </xf>
    <xf numFmtId="38" fontId="5" fillId="0" borderId="30" xfId="0" applyNumberFormat="1" applyFont="1" applyBorder="1">
      <alignment vertical="center"/>
    </xf>
    <xf numFmtId="38" fontId="5" fillId="0" borderId="58" xfId="0" applyNumberFormat="1" applyFont="1" applyBorder="1">
      <alignment vertical="center"/>
    </xf>
    <xf numFmtId="38" fontId="5" fillId="0" borderId="53" xfId="0" applyNumberFormat="1" applyFont="1" applyBorder="1">
      <alignment vertical="center"/>
    </xf>
    <xf numFmtId="38" fontId="5" fillId="0" borderId="11" xfId="0" applyNumberFormat="1" applyFont="1" applyBorder="1">
      <alignment vertical="center"/>
    </xf>
    <xf numFmtId="38" fontId="5" fillId="0" borderId="13" xfId="0" applyNumberFormat="1" applyFont="1" applyBorder="1">
      <alignment vertical="center"/>
    </xf>
    <xf numFmtId="38" fontId="5" fillId="0" borderId="57" xfId="0" applyNumberFormat="1" applyFont="1" applyBorder="1">
      <alignment vertical="center"/>
    </xf>
    <xf numFmtId="38" fontId="5" fillId="0" borderId="48" xfId="0" applyNumberFormat="1" applyFont="1" applyBorder="1">
      <alignment vertical="center"/>
    </xf>
    <xf numFmtId="38" fontId="5" fillId="0" borderId="34" xfId="0" applyNumberFormat="1" applyFont="1" applyBorder="1">
      <alignment vertical="center"/>
    </xf>
    <xf numFmtId="38" fontId="5" fillId="0" borderId="59" xfId="0" applyNumberFormat="1" applyFont="1" applyBorder="1">
      <alignment vertical="center"/>
    </xf>
    <xf numFmtId="38" fontId="5" fillId="0" borderId="54" xfId="0" applyNumberFormat="1" applyFont="1" applyBorder="1">
      <alignment vertical="center"/>
    </xf>
    <xf numFmtId="0" fontId="5" fillId="0" borderId="0" xfId="0" applyFont="1" applyBorder="1">
      <alignment vertical="center"/>
    </xf>
    <xf numFmtId="38" fontId="5" fillId="0" borderId="0" xfId="0" applyNumberFormat="1" applyFont="1" applyBorder="1">
      <alignment vertical="center"/>
    </xf>
    <xf numFmtId="0" fontId="3" fillId="0" borderId="66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top" wrapText="1"/>
    </xf>
    <xf numFmtId="38" fontId="21" fillId="0" borderId="34" xfId="0" applyNumberFormat="1" applyFont="1" applyFill="1" applyBorder="1" applyAlignment="1">
      <alignment vertical="center" wrapText="1"/>
    </xf>
    <xf numFmtId="38" fontId="20" fillId="0" borderId="28" xfId="0" applyNumberFormat="1" applyFont="1" applyBorder="1">
      <alignment vertical="center"/>
    </xf>
    <xf numFmtId="38" fontId="21" fillId="0" borderId="28" xfId="0" applyNumberFormat="1" applyFont="1" applyFill="1" applyBorder="1" applyAlignment="1">
      <alignment vertical="center" wrapText="1"/>
    </xf>
    <xf numFmtId="38" fontId="21" fillId="0" borderId="35" xfId="0" applyNumberFormat="1" applyFont="1" applyFill="1" applyBorder="1" applyAlignment="1">
      <alignment vertical="center" wrapText="1"/>
    </xf>
    <xf numFmtId="38" fontId="21" fillId="0" borderId="59" xfId="0" applyNumberFormat="1" applyFont="1" applyBorder="1">
      <alignment vertical="center"/>
    </xf>
    <xf numFmtId="38" fontId="21" fillId="0" borderId="28" xfId="0" applyNumberFormat="1" applyFont="1" applyBorder="1">
      <alignment vertical="center"/>
    </xf>
    <xf numFmtId="38" fontId="21" fillId="0" borderId="54" xfId="0" applyNumberFormat="1" applyFont="1" applyBorder="1">
      <alignment vertical="center"/>
    </xf>
    <xf numFmtId="38" fontId="21" fillId="0" borderId="34" xfId="0" applyNumberFormat="1" applyFont="1" applyBorder="1">
      <alignment vertical="center"/>
    </xf>
    <xf numFmtId="38" fontId="21" fillId="0" borderId="35" xfId="0" applyNumberFormat="1" applyFont="1" applyBorder="1">
      <alignment vertical="center"/>
    </xf>
    <xf numFmtId="0" fontId="17" fillId="0" borderId="49" xfId="0" applyFont="1" applyFill="1" applyBorder="1" applyAlignment="1">
      <alignment vertical="center" wrapText="1"/>
    </xf>
    <xf numFmtId="38" fontId="21" fillId="0" borderId="22" xfId="0" applyNumberFormat="1" applyFont="1" applyBorder="1">
      <alignment vertical="center"/>
    </xf>
    <xf numFmtId="38" fontId="21" fillId="0" borderId="25" xfId="0" applyNumberFormat="1" applyFont="1" applyBorder="1">
      <alignment vertical="center"/>
    </xf>
    <xf numFmtId="38" fontId="21" fillId="0" borderId="31" xfId="0" applyNumberFormat="1" applyFont="1" applyBorder="1">
      <alignment vertical="center"/>
    </xf>
    <xf numFmtId="38" fontId="21" fillId="0" borderId="36" xfId="0" applyNumberFormat="1" applyFont="1" applyBorder="1">
      <alignment vertical="center"/>
    </xf>
    <xf numFmtId="38" fontId="21" fillId="0" borderId="52" xfId="0" applyNumberFormat="1" applyFont="1" applyBorder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8" fontId="4" fillId="0" borderId="15" xfId="0" applyNumberFormat="1" applyFont="1" applyBorder="1">
      <alignment vertical="center"/>
    </xf>
    <xf numFmtId="38" fontId="4" fillId="0" borderId="16" xfId="0" applyNumberFormat="1" applyFont="1" applyBorder="1">
      <alignment vertical="center"/>
    </xf>
    <xf numFmtId="38" fontId="22" fillId="0" borderId="15" xfId="0" applyNumberFormat="1" applyFont="1" applyBorder="1">
      <alignment vertical="center"/>
    </xf>
    <xf numFmtId="38" fontId="22" fillId="0" borderId="16" xfId="0" applyNumberFormat="1" applyFont="1" applyBorder="1">
      <alignment vertical="center"/>
    </xf>
    <xf numFmtId="38" fontId="4" fillId="0" borderId="25" xfId="0" applyNumberFormat="1" applyFont="1" applyBorder="1">
      <alignment vertical="center"/>
    </xf>
    <xf numFmtId="38" fontId="4" fillId="0" borderId="23" xfId="0" applyNumberFormat="1" applyFont="1" applyBorder="1">
      <alignment vertical="center"/>
    </xf>
    <xf numFmtId="38" fontId="4" fillId="0" borderId="30" xfId="0" applyNumberFormat="1" applyFont="1" applyBorder="1">
      <alignment vertical="center"/>
    </xf>
    <xf numFmtId="38" fontId="22" fillId="0" borderId="25" xfId="0" applyNumberFormat="1" applyFont="1" applyBorder="1">
      <alignment vertical="center"/>
    </xf>
    <xf numFmtId="38" fontId="22" fillId="0" borderId="31" xfId="0" applyNumberFormat="1" applyFont="1" applyBorder="1">
      <alignment vertical="center"/>
    </xf>
    <xf numFmtId="38" fontId="4" fillId="0" borderId="31" xfId="0" applyNumberFormat="1" applyFont="1" applyBorder="1">
      <alignment vertical="center"/>
    </xf>
    <xf numFmtId="38" fontId="22" fillId="0" borderId="18" xfId="0" applyNumberFormat="1" applyFont="1" applyBorder="1">
      <alignment vertical="center"/>
    </xf>
    <xf numFmtId="38" fontId="22" fillId="0" borderId="23" xfId="0" applyNumberFormat="1" applyFont="1" applyBorder="1">
      <alignment vertical="center"/>
    </xf>
    <xf numFmtId="38" fontId="22" fillId="0" borderId="30" xfId="0" applyNumberFormat="1" applyFont="1" applyBorder="1">
      <alignment vertical="center"/>
    </xf>
    <xf numFmtId="38" fontId="4" fillId="0" borderId="7" xfId="0" applyNumberFormat="1" applyFont="1" applyBorder="1">
      <alignment vertical="center"/>
    </xf>
    <xf numFmtId="38" fontId="22" fillId="0" borderId="12" xfId="0" applyNumberFormat="1" applyFont="1" applyBorder="1">
      <alignment vertical="center"/>
    </xf>
    <xf numFmtId="38" fontId="23" fillId="0" borderId="28" xfId="0" applyNumberFormat="1" applyFont="1" applyFill="1" applyBorder="1" applyAlignment="1">
      <alignment vertical="center" wrapText="1"/>
    </xf>
    <xf numFmtId="38" fontId="23" fillId="0" borderId="28" xfId="0" applyNumberFormat="1" applyFont="1" applyBorder="1">
      <alignment vertical="center"/>
    </xf>
    <xf numFmtId="38" fontId="23" fillId="0" borderId="35" xfId="0" applyNumberFormat="1" applyFont="1" applyBorder="1">
      <alignment vertical="center"/>
    </xf>
    <xf numFmtId="38" fontId="23" fillId="0" borderId="15" xfId="0" applyNumberFormat="1" applyFont="1" applyBorder="1">
      <alignment vertical="center"/>
    </xf>
    <xf numFmtId="38" fontId="23" fillId="0" borderId="16" xfId="0" applyNumberFormat="1" applyFont="1" applyBorder="1">
      <alignment vertical="center"/>
    </xf>
    <xf numFmtId="38" fontId="21" fillId="0" borderId="15" xfId="0" applyNumberFormat="1" applyFont="1" applyBorder="1">
      <alignment vertical="center"/>
    </xf>
    <xf numFmtId="38" fontId="24" fillId="0" borderId="15" xfId="0" applyNumberFormat="1" applyFont="1" applyBorder="1">
      <alignment vertical="center"/>
    </xf>
    <xf numFmtId="38" fontId="24" fillId="0" borderId="18" xfId="0" applyNumberFormat="1" applyFont="1" applyBorder="1">
      <alignment vertical="center"/>
    </xf>
    <xf numFmtId="38" fontId="21" fillId="0" borderId="12" xfId="0" applyNumberFormat="1" applyFont="1" applyBorder="1">
      <alignment vertical="center"/>
    </xf>
    <xf numFmtId="38" fontId="24" fillId="0" borderId="12" xfId="0" applyNumberFormat="1" applyFont="1" applyBorder="1">
      <alignment vertical="center"/>
    </xf>
    <xf numFmtId="38" fontId="24" fillId="0" borderId="25" xfId="0" applyNumberFormat="1" applyFont="1" applyBorder="1">
      <alignment vertical="center"/>
    </xf>
    <xf numFmtId="38" fontId="24" fillId="0" borderId="23" xfId="0" applyNumberFormat="1" applyFont="1" applyBorder="1">
      <alignment vertical="center"/>
    </xf>
    <xf numFmtId="38" fontId="24" fillId="0" borderId="28" xfId="0" applyNumberFormat="1" applyFont="1" applyBorder="1">
      <alignment vertical="center"/>
    </xf>
    <xf numFmtId="38" fontId="24" fillId="0" borderId="27" xfId="0" applyNumberFormat="1" applyFont="1" applyBorder="1">
      <alignment vertical="center"/>
    </xf>
    <xf numFmtId="0" fontId="14" fillId="0" borderId="66" xfId="0" applyFont="1" applyBorder="1" applyAlignment="1">
      <alignment vertical="top" textRotation="255" wrapText="1"/>
    </xf>
    <xf numFmtId="0" fontId="3" fillId="0" borderId="32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textRotation="255" wrapText="1"/>
    </xf>
    <xf numFmtId="0" fontId="13" fillId="0" borderId="78" xfId="0" applyFont="1" applyBorder="1" applyAlignment="1">
      <alignment vertical="center" textRotation="255" wrapText="1"/>
    </xf>
    <xf numFmtId="0" fontId="14" fillId="0" borderId="0" xfId="0" applyFont="1" applyBorder="1" applyAlignment="1">
      <alignment vertical="top" textRotation="255" wrapText="1"/>
    </xf>
    <xf numFmtId="0" fontId="5" fillId="0" borderId="1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  <xf numFmtId="0" fontId="19" fillId="0" borderId="26" xfId="0" applyFont="1" applyFill="1" applyBorder="1" applyAlignment="1">
      <alignment vertical="top" wrapText="1"/>
    </xf>
    <xf numFmtId="0" fontId="3" fillId="0" borderId="0" xfId="0" applyFont="1" applyBorder="1" applyAlignment="1">
      <alignment vertical="top" textRotation="255" wrapText="1"/>
    </xf>
    <xf numFmtId="0" fontId="3" fillId="0" borderId="10" xfId="0" applyFont="1" applyBorder="1" applyAlignment="1">
      <alignment vertical="top" textRotation="255" wrapText="1"/>
    </xf>
    <xf numFmtId="0" fontId="3" fillId="0" borderId="66" xfId="0" applyFont="1" applyBorder="1" applyAlignment="1">
      <alignment vertical="center" textRotation="255" wrapText="1"/>
    </xf>
    <xf numFmtId="38" fontId="20" fillId="0" borderId="15" xfId="0" applyNumberFormat="1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38" fontId="20" fillId="0" borderId="12" xfId="0" applyNumberFormat="1" applyFont="1" applyBorder="1">
      <alignment vertical="center"/>
    </xf>
    <xf numFmtId="38" fontId="20" fillId="0" borderId="25" xfId="0" applyNumberFormat="1" applyFont="1" applyBorder="1">
      <alignment vertical="center"/>
    </xf>
    <xf numFmtId="0" fontId="0" fillId="0" borderId="77" xfId="0" applyBorder="1">
      <alignment vertical="center"/>
    </xf>
    <xf numFmtId="38" fontId="20" fillId="0" borderId="24" xfId="0" applyNumberFormat="1" applyFont="1" applyBorder="1">
      <alignment vertical="center"/>
    </xf>
    <xf numFmtId="0" fontId="14" fillId="0" borderId="78" xfId="0" applyFont="1" applyBorder="1" applyAlignment="1">
      <alignment vertical="top" textRotation="255" wrapText="1"/>
    </xf>
    <xf numFmtId="0" fontId="3" fillId="0" borderId="55" xfId="0" applyFont="1" applyBorder="1" applyAlignment="1">
      <alignment vertical="top" textRotation="255" wrapText="1"/>
    </xf>
    <xf numFmtId="0" fontId="3" fillId="0" borderId="82" xfId="0" applyFont="1" applyBorder="1" applyAlignment="1">
      <alignment vertical="top" textRotation="255" wrapText="1"/>
    </xf>
    <xf numFmtId="0" fontId="3" fillId="0" borderId="66" xfId="0" applyFont="1" applyBorder="1" applyAlignment="1">
      <alignment vertical="center" wrapText="1"/>
    </xf>
    <xf numFmtId="0" fontId="0" fillId="0" borderId="16" xfId="0" applyBorder="1" applyAlignment="1">
      <alignment horizontal="right" vertical="center"/>
    </xf>
    <xf numFmtId="49" fontId="0" fillId="0" borderId="16" xfId="1" applyNumberFormat="1" applyFon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49" fontId="0" fillId="0" borderId="31" xfId="0" applyNumberFormat="1" applyBorder="1" applyAlignment="1">
      <alignment horizontal="right" vertical="center"/>
    </xf>
    <xf numFmtId="0" fontId="2" fillId="0" borderId="16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9" xfId="0" applyFont="1" applyBorder="1">
      <alignment vertical="center"/>
    </xf>
    <xf numFmtId="0" fontId="12" fillId="0" borderId="79" xfId="0" applyFont="1" applyBorder="1" applyAlignment="1">
      <alignment vertical="center" textRotation="255" wrapText="1"/>
    </xf>
    <xf numFmtId="0" fontId="12" fillId="0" borderId="9" xfId="0" applyFont="1" applyBorder="1" applyAlignment="1">
      <alignment vertical="center" textRotation="255" wrapText="1"/>
    </xf>
    <xf numFmtId="0" fontId="12" fillId="0" borderId="78" xfId="0" applyFont="1" applyBorder="1" applyAlignment="1">
      <alignment vertical="center" textRotation="255" wrapText="1"/>
    </xf>
    <xf numFmtId="0" fontId="14" fillId="0" borderId="79" xfId="0" applyFont="1" applyBorder="1" applyAlignment="1">
      <alignment vertical="top" textRotation="255" wrapText="1"/>
    </xf>
    <xf numFmtId="0" fontId="14" fillId="0" borderId="3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25" fillId="0" borderId="15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29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center" vertical="center" textRotation="255" wrapText="1"/>
    </xf>
    <xf numFmtId="0" fontId="12" fillId="0" borderId="78" xfId="0" applyFont="1" applyBorder="1" applyAlignment="1">
      <alignment horizontal="center" vertical="center" textRotation="255" wrapText="1"/>
    </xf>
    <xf numFmtId="0" fontId="12" fillId="0" borderId="79" xfId="0" applyFont="1" applyBorder="1" applyAlignment="1">
      <alignment horizontal="center" vertical="center" textRotation="255" wrapText="1"/>
    </xf>
    <xf numFmtId="0" fontId="12" fillId="0" borderId="8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textRotation="255" wrapText="1"/>
    </xf>
    <xf numFmtId="0" fontId="14" fillId="0" borderId="6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textRotation="255"/>
    </xf>
    <xf numFmtId="0" fontId="3" fillId="0" borderId="1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textRotation="255" wrapText="1"/>
    </xf>
    <xf numFmtId="0" fontId="14" fillId="0" borderId="0" xfId="0" applyFont="1" applyBorder="1" applyAlignment="1">
      <alignment horizontal="center" vertical="top" textRotation="255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top" textRotation="255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13" fillId="0" borderId="25" xfId="0" applyFont="1" applyFill="1" applyBorder="1" applyAlignment="1">
      <alignment horizontal="left" vertical="top" wrapText="1"/>
    </xf>
    <xf numFmtId="0" fontId="13" fillId="0" borderId="27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top" textRotation="255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left" vertical="top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center" textRotation="255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textRotation="255" wrapText="1"/>
    </xf>
    <xf numFmtId="0" fontId="12" fillId="0" borderId="0" xfId="0" applyFont="1" applyFill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textRotation="255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1" xfId="0" applyFont="1" applyBorder="1" applyAlignment="1">
      <alignment vertical="top" textRotation="255"/>
    </xf>
    <xf numFmtId="0" fontId="0" fillId="0" borderId="51" xfId="0" applyBorder="1" applyAlignment="1">
      <alignment vertical="top" textRotation="255"/>
    </xf>
    <xf numFmtId="0" fontId="0" fillId="0" borderId="4" xfId="0" applyBorder="1" applyAlignment="1">
      <alignment vertical="top" textRotation="255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0" xfId="0" applyBorder="1" applyAlignment="1">
      <alignment vertical="top" textRotation="255"/>
    </xf>
    <xf numFmtId="0" fontId="8" fillId="0" borderId="4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textRotation="255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2"/>
  <sheetViews>
    <sheetView tabSelected="1" topLeftCell="F1" zoomScale="90" zoomScaleNormal="90" workbookViewId="0">
      <selection activeCell="F1" sqref="F1"/>
    </sheetView>
  </sheetViews>
  <sheetFormatPr defaultRowHeight="18.75" x14ac:dyDescent="0.15"/>
  <cols>
    <col min="1" max="2" width="6.25" hidden="1" customWidth="1"/>
    <col min="3" max="3" width="30.625" style="4" hidden="1" customWidth="1"/>
    <col min="4" max="5" width="30.625" style="42" hidden="1" customWidth="1"/>
    <col min="6" max="7" width="4.125" style="42" customWidth="1"/>
    <col min="8" max="8" width="28.25" style="462" customWidth="1"/>
    <col min="9" max="9" width="34" style="469" customWidth="1"/>
    <col min="10" max="10" width="35.5" style="474" customWidth="1"/>
    <col min="11" max="13" width="16.625" style="475" customWidth="1"/>
    <col min="14" max="14" width="48" customWidth="1"/>
  </cols>
  <sheetData>
    <row r="1" spans="1:14" ht="22.5" customHeight="1" x14ac:dyDescent="0.15">
      <c r="A1" s="657"/>
      <c r="B1" s="658"/>
      <c r="C1" s="658"/>
      <c r="D1" s="658"/>
      <c r="E1" s="658"/>
      <c r="F1" s="259"/>
      <c r="G1" s="259"/>
      <c r="H1" s="627" t="s">
        <v>723</v>
      </c>
      <c r="I1" s="627"/>
      <c r="J1" s="627"/>
      <c r="K1" s="627"/>
      <c r="L1" s="627"/>
      <c r="M1" s="627"/>
      <c r="N1" s="627"/>
    </row>
    <row r="2" spans="1:14" ht="20.100000000000001" customHeight="1" x14ac:dyDescent="0.15">
      <c r="A2" s="659"/>
      <c r="B2" s="659"/>
      <c r="C2" s="659"/>
      <c r="D2" s="659"/>
      <c r="E2" s="659"/>
      <c r="F2" s="260"/>
      <c r="G2" s="260"/>
      <c r="H2" s="626" t="s">
        <v>692</v>
      </c>
      <c r="I2" s="626"/>
      <c r="J2" s="626"/>
      <c r="N2" t="s">
        <v>696</v>
      </c>
    </row>
    <row r="3" spans="1:14" ht="20.100000000000001" customHeight="1" thickBot="1" x14ac:dyDescent="0.2">
      <c r="A3" s="269"/>
      <c r="B3" s="269"/>
      <c r="C3" s="269"/>
      <c r="D3" s="269"/>
      <c r="E3" s="269"/>
      <c r="F3" s="269"/>
      <c r="G3" s="269"/>
      <c r="H3" s="460"/>
      <c r="I3" s="352"/>
      <c r="J3" s="470"/>
    </row>
    <row r="4" spans="1:14" ht="24.95" customHeight="1" thickBot="1" x14ac:dyDescent="0.2">
      <c r="A4" s="1"/>
      <c r="B4" s="1"/>
      <c r="C4" s="22" t="s">
        <v>0</v>
      </c>
      <c r="D4" s="26" t="s">
        <v>1</v>
      </c>
      <c r="E4" s="31" t="s">
        <v>2</v>
      </c>
      <c r="F4" s="580"/>
      <c r="G4" s="353"/>
      <c r="H4" s="584" t="s">
        <v>682</v>
      </c>
      <c r="I4" s="464" t="s">
        <v>683</v>
      </c>
      <c r="J4" s="471" t="s">
        <v>684</v>
      </c>
      <c r="K4" s="405" t="s">
        <v>691</v>
      </c>
      <c r="L4" s="405" t="s">
        <v>689</v>
      </c>
      <c r="M4" s="405" t="s">
        <v>690</v>
      </c>
      <c r="N4" s="592" t="s">
        <v>830</v>
      </c>
    </row>
    <row r="5" spans="1:14" ht="24.95" customHeight="1" x14ac:dyDescent="0.15">
      <c r="A5" s="660" t="s">
        <v>3</v>
      </c>
      <c r="B5" s="660" t="s">
        <v>4</v>
      </c>
      <c r="C5" s="2" t="s">
        <v>5</v>
      </c>
      <c r="D5" s="27"/>
      <c r="E5" s="32"/>
      <c r="F5" s="640" t="s">
        <v>677</v>
      </c>
      <c r="G5" s="678" t="s">
        <v>678</v>
      </c>
      <c r="H5" s="630" t="s">
        <v>357</v>
      </c>
      <c r="I5" s="465"/>
      <c r="J5" s="468"/>
      <c r="K5" s="591">
        <f>SUM(事業区分!W5+事業公益!Q5)</f>
        <v>3465</v>
      </c>
      <c r="L5" s="591">
        <f>SUM(事業区分!X5+事業公益!R5)</f>
        <v>0</v>
      </c>
      <c r="M5" s="591">
        <f>SUM(事業区分!Y5+事業公益!S5)</f>
        <v>3465</v>
      </c>
      <c r="N5" s="601"/>
    </row>
    <row r="6" spans="1:14" ht="24.95" customHeight="1" x14ac:dyDescent="0.15">
      <c r="A6" s="660"/>
      <c r="B6" s="660"/>
      <c r="C6" s="662"/>
      <c r="D6" s="28" t="s">
        <v>5</v>
      </c>
      <c r="E6" s="33"/>
      <c r="F6" s="640"/>
      <c r="G6" s="678"/>
      <c r="H6" s="631"/>
      <c r="I6" s="632" t="s">
        <v>357</v>
      </c>
      <c r="J6" s="468"/>
      <c r="K6" s="571">
        <f>SUM(事業区分!W6+事業公益!Q6)</f>
        <v>3465</v>
      </c>
      <c r="L6" s="571">
        <f>SUM(事業区分!X6+事業公益!R6)</f>
        <v>0</v>
      </c>
      <c r="M6" s="571">
        <f>SUM(事業区分!Y6+事業公益!S6)</f>
        <v>3465</v>
      </c>
      <c r="N6" s="602" t="s">
        <v>817</v>
      </c>
    </row>
    <row r="7" spans="1:14" ht="24.95" customHeight="1" x14ac:dyDescent="0.15">
      <c r="A7" s="660"/>
      <c r="B7" s="660"/>
      <c r="C7" s="663"/>
      <c r="D7" s="665"/>
      <c r="E7" s="33" t="s">
        <v>6</v>
      </c>
      <c r="F7" s="640"/>
      <c r="G7" s="678"/>
      <c r="H7" s="631"/>
      <c r="I7" s="633"/>
      <c r="J7" s="467" t="s">
        <v>358</v>
      </c>
      <c r="K7" s="571">
        <f>SUM(事業区分!W7+事業公益!Q7)</f>
        <v>2890</v>
      </c>
      <c r="L7" s="571">
        <f>SUM(事業区分!X7+事業公益!R7)</f>
        <v>0</v>
      </c>
      <c r="M7" s="571">
        <f>SUM(事業区分!Y7+事業公益!S7)</f>
        <v>2890</v>
      </c>
      <c r="N7" s="606" t="s">
        <v>724</v>
      </c>
    </row>
    <row r="8" spans="1:14" ht="24.95" customHeight="1" x14ac:dyDescent="0.15">
      <c r="A8" s="660"/>
      <c r="B8" s="660"/>
      <c r="C8" s="663"/>
      <c r="D8" s="666"/>
      <c r="E8" s="33" t="s">
        <v>7</v>
      </c>
      <c r="F8" s="640"/>
      <c r="G8" s="678"/>
      <c r="H8" s="631"/>
      <c r="I8" s="633"/>
      <c r="J8" s="467" t="s">
        <v>359</v>
      </c>
      <c r="K8" s="571">
        <f>SUM(事業区分!W8+事業公益!Q8)</f>
        <v>375</v>
      </c>
      <c r="L8" s="571">
        <f>SUM(事業区分!X8+事業公益!R8)</f>
        <v>0</v>
      </c>
      <c r="M8" s="571">
        <f>SUM(事業区分!Y8+事業公益!S8)</f>
        <v>375</v>
      </c>
      <c r="N8" s="607" t="s">
        <v>725</v>
      </c>
    </row>
    <row r="9" spans="1:14" ht="24.95" customHeight="1" thickBot="1" x14ac:dyDescent="0.2">
      <c r="A9" s="660"/>
      <c r="B9" s="660"/>
      <c r="C9" s="664"/>
      <c r="D9" s="667"/>
      <c r="E9" s="33" t="s">
        <v>8</v>
      </c>
      <c r="F9" s="640"/>
      <c r="G9" s="678"/>
      <c r="H9" s="629"/>
      <c r="I9" s="634"/>
      <c r="J9" s="483" t="s">
        <v>360</v>
      </c>
      <c r="K9" s="572">
        <f>SUM(事業区分!W9+事業公益!Q9)</f>
        <v>200</v>
      </c>
      <c r="L9" s="572">
        <f>SUM(事業区分!X9+事業公益!R9)</f>
        <v>0</v>
      </c>
      <c r="M9" s="572">
        <f>SUM(事業区分!Y9+事業公益!S9)</f>
        <v>200</v>
      </c>
      <c r="N9" s="608" t="s">
        <v>726</v>
      </c>
    </row>
    <row r="10" spans="1:14" ht="24.95" customHeight="1" x14ac:dyDescent="0.15">
      <c r="A10" s="660"/>
      <c r="B10" s="660"/>
      <c r="C10" s="3" t="s">
        <v>9</v>
      </c>
      <c r="D10" s="28"/>
      <c r="E10" s="33"/>
      <c r="F10" s="640"/>
      <c r="G10" s="678"/>
      <c r="H10" s="628" t="s">
        <v>361</v>
      </c>
      <c r="I10" s="464"/>
      <c r="J10" s="485"/>
      <c r="K10" s="593">
        <f>SUM(事業区分!W10+事業公益!Q10)</f>
        <v>2500</v>
      </c>
      <c r="L10" s="593">
        <f>SUM(事業区分!X10+事業公益!R10)</f>
        <v>0</v>
      </c>
      <c r="M10" s="593">
        <f>SUM(事業区分!Y10+事業公益!S10)</f>
        <v>2500</v>
      </c>
      <c r="N10" s="349"/>
    </row>
    <row r="11" spans="1:14" ht="24.95" customHeight="1" x14ac:dyDescent="0.15">
      <c r="A11" s="660"/>
      <c r="B11" s="660"/>
      <c r="C11" s="662"/>
      <c r="D11" s="28" t="s">
        <v>9</v>
      </c>
      <c r="E11" s="33"/>
      <c r="F11" s="640"/>
      <c r="G11" s="678"/>
      <c r="H11" s="631"/>
      <c r="I11" s="632" t="s">
        <v>361</v>
      </c>
      <c r="J11" s="467"/>
      <c r="K11" s="571">
        <f>SUM(事業区分!W11+事業公益!Q11)</f>
        <v>2500</v>
      </c>
      <c r="L11" s="571">
        <f>SUM(事業区分!X11+事業公益!R11)</f>
        <v>0</v>
      </c>
      <c r="M11" s="571">
        <f>SUM(事業区分!Y11+事業公益!S11)</f>
        <v>2500</v>
      </c>
      <c r="N11" s="603" t="s">
        <v>818</v>
      </c>
    </row>
    <row r="12" spans="1:14" ht="24.95" customHeight="1" x14ac:dyDescent="0.15">
      <c r="A12" s="660"/>
      <c r="B12" s="660"/>
      <c r="C12" s="663"/>
      <c r="D12" s="665"/>
      <c r="E12" s="33" t="s">
        <v>10</v>
      </c>
      <c r="F12" s="640"/>
      <c r="G12" s="678"/>
      <c r="H12" s="631"/>
      <c r="I12" s="633"/>
      <c r="J12" s="467" t="s">
        <v>362</v>
      </c>
      <c r="K12" s="571">
        <f>SUM(事業区分!W12+事業公益!Q12)</f>
        <v>2500</v>
      </c>
      <c r="L12" s="571">
        <f>SUM(事業区分!X12+事業公益!R12)</f>
        <v>0</v>
      </c>
      <c r="M12" s="571">
        <f>SUM(事業区分!Y12+事業公益!S12)</f>
        <v>2500</v>
      </c>
      <c r="N12" s="263"/>
    </row>
    <row r="13" spans="1:14" ht="24.95" customHeight="1" x14ac:dyDescent="0.15">
      <c r="A13" s="660"/>
      <c r="B13" s="660"/>
      <c r="C13" s="664"/>
      <c r="D13" s="667"/>
      <c r="E13" s="33" t="s">
        <v>11</v>
      </c>
      <c r="F13" s="640"/>
      <c r="G13" s="678"/>
      <c r="H13" s="631"/>
      <c r="I13" s="635"/>
      <c r="J13" s="467" t="s">
        <v>837</v>
      </c>
      <c r="K13" s="571">
        <f>SUM(事業区分!W13+事業公益!Q13)</f>
        <v>0</v>
      </c>
      <c r="L13" s="571">
        <f>SUM(事業区分!X13+事業公益!R13)</f>
        <v>0</v>
      </c>
      <c r="M13" s="571">
        <f>SUM(事業区分!Y13+事業公益!S13)</f>
        <v>0</v>
      </c>
      <c r="N13" s="263"/>
    </row>
    <row r="14" spans="1:14" ht="24.95" customHeight="1" thickBot="1" x14ac:dyDescent="0.2">
      <c r="A14" s="660"/>
      <c r="B14" s="660"/>
      <c r="C14" s="20"/>
      <c r="D14" s="29"/>
      <c r="E14" s="33"/>
      <c r="F14" s="640"/>
      <c r="G14" s="678"/>
      <c r="H14" s="629"/>
      <c r="I14" s="487" t="s">
        <v>364</v>
      </c>
      <c r="J14" s="488"/>
      <c r="K14" s="572">
        <f>SUM(事業区分!W14+事業公益!Q14)</f>
        <v>0</v>
      </c>
      <c r="L14" s="572">
        <f>SUM(事業区分!X14+事業公益!R14)</f>
        <v>0</v>
      </c>
      <c r="M14" s="572">
        <f>SUM(事業区分!Y14+事業公益!S14)</f>
        <v>0</v>
      </c>
      <c r="N14" s="264"/>
    </row>
    <row r="15" spans="1:14" ht="24.95" customHeight="1" x14ac:dyDescent="0.15">
      <c r="A15" s="660"/>
      <c r="B15" s="660"/>
      <c r="C15" s="3" t="s">
        <v>12</v>
      </c>
      <c r="D15" s="28"/>
      <c r="E15" s="33"/>
      <c r="F15" s="640"/>
      <c r="G15" s="678"/>
      <c r="H15" s="628" t="s">
        <v>363</v>
      </c>
      <c r="I15" s="464"/>
      <c r="J15" s="471"/>
      <c r="K15" s="593">
        <f>SUM(事業区分!W15+事業公益!Q15)</f>
        <v>13059</v>
      </c>
      <c r="L15" s="593">
        <f>SUM(事業区分!X15+事業公益!R15)</f>
        <v>0</v>
      </c>
      <c r="M15" s="593">
        <f>SUM(事業区分!Y15+事業公益!S15)</f>
        <v>13059</v>
      </c>
      <c r="N15" s="349"/>
    </row>
    <row r="16" spans="1:14" ht="24.95" customHeight="1" x14ac:dyDescent="0.15">
      <c r="A16" s="660"/>
      <c r="B16" s="660"/>
      <c r="C16" s="663"/>
      <c r="D16" s="28" t="s">
        <v>13</v>
      </c>
      <c r="E16" s="33"/>
      <c r="F16" s="640"/>
      <c r="G16" s="583"/>
      <c r="H16" s="631"/>
      <c r="I16" s="465" t="s">
        <v>13</v>
      </c>
      <c r="J16" s="468"/>
      <c r="K16" s="571">
        <f>SUM(事業区分!W16+事業公益!Q16)</f>
        <v>0</v>
      </c>
      <c r="L16" s="571">
        <f>SUM(事業区分!X16+事業公益!R16)</f>
        <v>0</v>
      </c>
      <c r="M16" s="571">
        <f>SUM(事業区分!Y16+事業公益!S16)</f>
        <v>0</v>
      </c>
      <c r="N16" s="263"/>
    </row>
    <row r="17" spans="1:14" ht="24.95" customHeight="1" x14ac:dyDescent="0.15">
      <c r="A17" s="660"/>
      <c r="B17" s="660"/>
      <c r="C17" s="663"/>
      <c r="D17" s="28" t="s">
        <v>14</v>
      </c>
      <c r="E17" s="33"/>
      <c r="F17" s="640"/>
      <c r="G17" s="583"/>
      <c r="H17" s="631"/>
      <c r="I17" s="632" t="s">
        <v>14</v>
      </c>
      <c r="J17" s="468"/>
      <c r="K17" s="571">
        <f>SUM(事業区分!W17+事業公益!Q17)</f>
        <v>10300</v>
      </c>
      <c r="L17" s="571">
        <f>SUM(事業区分!X17+事業公益!R17)</f>
        <v>0</v>
      </c>
      <c r="M17" s="571">
        <f>SUM(事業区分!Y17+事業公益!S17)</f>
        <v>10300</v>
      </c>
      <c r="N17" s="263"/>
    </row>
    <row r="18" spans="1:14" ht="24.95" customHeight="1" x14ac:dyDescent="0.15">
      <c r="A18" s="660"/>
      <c r="B18" s="660"/>
      <c r="C18" s="663"/>
      <c r="D18" s="28"/>
      <c r="E18" s="33" t="s">
        <v>14</v>
      </c>
      <c r="F18" s="640"/>
      <c r="G18" s="583"/>
      <c r="H18" s="631"/>
      <c r="I18" s="633"/>
      <c r="J18" s="468" t="s">
        <v>365</v>
      </c>
      <c r="K18" s="571">
        <f>SUM(事業区分!W18+事業公益!Q18)</f>
        <v>7800</v>
      </c>
      <c r="L18" s="571">
        <f>SUM(事業区分!X18+事業公益!R18)</f>
        <v>0</v>
      </c>
      <c r="M18" s="571">
        <f>SUM(事業区分!Y18+事業公益!S18)</f>
        <v>7800</v>
      </c>
      <c r="N18" s="263" t="s">
        <v>831</v>
      </c>
    </row>
    <row r="19" spans="1:14" ht="24.95" customHeight="1" x14ac:dyDescent="0.15">
      <c r="A19" s="660"/>
      <c r="B19" s="660"/>
      <c r="C19" s="663"/>
      <c r="D19" s="28"/>
      <c r="E19" s="33"/>
      <c r="F19" s="640"/>
      <c r="G19" s="583"/>
      <c r="H19" s="631"/>
      <c r="I19" s="633"/>
      <c r="J19" s="468" t="s">
        <v>366</v>
      </c>
      <c r="K19" s="571">
        <f>SUM(事業区分!W19+事業公益!Q19)</f>
        <v>0</v>
      </c>
      <c r="L19" s="571">
        <f>SUM(事業区分!X19+事業公益!R19)</f>
        <v>0</v>
      </c>
      <c r="M19" s="571">
        <f>SUM(事業区分!Y19+事業公益!S19)</f>
        <v>0</v>
      </c>
      <c r="N19" s="263"/>
    </row>
    <row r="20" spans="1:14" ht="24.95" customHeight="1" x14ac:dyDescent="0.15">
      <c r="A20" s="660"/>
      <c r="B20" s="660"/>
      <c r="C20" s="663"/>
      <c r="D20" s="28"/>
      <c r="E20" s="33"/>
      <c r="F20" s="640"/>
      <c r="G20" s="583"/>
      <c r="H20" s="631"/>
      <c r="I20" s="633"/>
      <c r="J20" s="468" t="s">
        <v>367</v>
      </c>
      <c r="K20" s="571">
        <f>SUM(事業区分!W20+事業公益!Q20)</f>
        <v>2500</v>
      </c>
      <c r="L20" s="571">
        <f>SUM(事業区分!X20+事業公益!R20)</f>
        <v>0</v>
      </c>
      <c r="M20" s="571">
        <f>SUM(事業区分!Y20+事業公益!S20)</f>
        <v>2500</v>
      </c>
      <c r="N20" s="263" t="s">
        <v>727</v>
      </c>
    </row>
    <row r="21" spans="1:14" ht="24.95" customHeight="1" x14ac:dyDescent="0.15">
      <c r="A21" s="660"/>
      <c r="B21" s="660"/>
      <c r="C21" s="663"/>
      <c r="D21" s="28"/>
      <c r="E21" s="33"/>
      <c r="F21" s="640"/>
      <c r="G21" s="583"/>
      <c r="H21" s="631"/>
      <c r="I21" s="633"/>
      <c r="J21" s="468" t="s">
        <v>604</v>
      </c>
      <c r="K21" s="571">
        <f>SUM(事業区分!W21+事業公益!Q21)</f>
        <v>0</v>
      </c>
      <c r="L21" s="571">
        <f>SUM(事業区分!X21+事業公益!R21)</f>
        <v>0</v>
      </c>
      <c r="M21" s="571">
        <f>SUM(事業区分!Y21+事業公益!S21)</f>
        <v>0</v>
      </c>
      <c r="N21" s="263"/>
    </row>
    <row r="22" spans="1:14" ht="24.95" customHeight="1" x14ac:dyDescent="0.15">
      <c r="A22" s="660"/>
      <c r="B22" s="660"/>
      <c r="C22" s="663"/>
      <c r="D22" s="28"/>
      <c r="E22" s="33"/>
      <c r="F22" s="640"/>
      <c r="G22" s="583"/>
      <c r="H22" s="631"/>
      <c r="I22" s="635"/>
      <c r="J22" s="468" t="s">
        <v>368</v>
      </c>
      <c r="K22" s="571">
        <f>SUM(事業区分!W22+事業公益!Q22)</f>
        <v>0</v>
      </c>
      <c r="L22" s="571">
        <f>SUM(事業区分!X22+事業公益!R22)</f>
        <v>0</v>
      </c>
      <c r="M22" s="571">
        <f>SUM(事業区分!Y22+事業公益!S22)</f>
        <v>0</v>
      </c>
      <c r="N22" s="263"/>
    </row>
    <row r="23" spans="1:14" ht="24.95" customHeight="1" x14ac:dyDescent="0.15">
      <c r="A23" s="660"/>
      <c r="B23" s="660"/>
      <c r="C23" s="663"/>
      <c r="D23" s="28" t="s">
        <v>15</v>
      </c>
      <c r="E23" s="33"/>
      <c r="F23" s="640"/>
      <c r="G23" s="583"/>
      <c r="H23" s="631"/>
      <c r="I23" s="632" t="s">
        <v>15</v>
      </c>
      <c r="J23" s="468"/>
      <c r="K23" s="571">
        <f>SUM(事業区分!W23+事業公益!Q23)</f>
        <v>0</v>
      </c>
      <c r="L23" s="571">
        <f>SUM(事業区分!X23+事業公益!R23)</f>
        <v>0</v>
      </c>
      <c r="M23" s="571">
        <f>SUM(事業区分!Y23+事業公益!S23)</f>
        <v>0</v>
      </c>
      <c r="N23" s="263"/>
    </row>
    <row r="24" spans="1:14" ht="24.95" customHeight="1" x14ac:dyDescent="0.15">
      <c r="A24" s="660"/>
      <c r="B24" s="660"/>
      <c r="C24" s="664"/>
      <c r="D24" s="28"/>
      <c r="E24" s="33" t="s">
        <v>15</v>
      </c>
      <c r="F24" s="640"/>
      <c r="G24" s="583"/>
      <c r="H24" s="631"/>
      <c r="I24" s="635"/>
      <c r="J24" s="467" t="s">
        <v>15</v>
      </c>
      <c r="K24" s="571">
        <f>SUM(事業区分!W24+事業公益!Q24)</f>
        <v>0</v>
      </c>
      <c r="L24" s="571">
        <f>SUM(事業区分!X24+事業公益!R24)</f>
        <v>0</v>
      </c>
      <c r="M24" s="571">
        <f>SUM(事業区分!Y24+事業公益!S24)</f>
        <v>0</v>
      </c>
      <c r="N24" s="263"/>
    </row>
    <row r="25" spans="1:14" ht="24.95" customHeight="1" x14ac:dyDescent="0.15">
      <c r="A25" s="660"/>
      <c r="B25" s="660"/>
      <c r="C25" s="20"/>
      <c r="D25" s="28"/>
      <c r="E25" s="33"/>
      <c r="F25" s="640"/>
      <c r="G25" s="583"/>
      <c r="H25" s="631"/>
      <c r="I25" s="632" t="s">
        <v>369</v>
      </c>
      <c r="J25" s="467"/>
      <c r="K25" s="571">
        <f>SUM(事業区分!W25+事業公益!Q25)</f>
        <v>2759</v>
      </c>
      <c r="L25" s="571">
        <f>SUM(事業区分!X25+事業公益!R25)</f>
        <v>0</v>
      </c>
      <c r="M25" s="571">
        <f>SUM(事業区分!Y25+事業公益!S25)</f>
        <v>2759</v>
      </c>
      <c r="N25" s="603" t="s">
        <v>819</v>
      </c>
    </row>
    <row r="26" spans="1:14" ht="24.95" customHeight="1" x14ac:dyDescent="0.15">
      <c r="A26" s="660"/>
      <c r="B26" s="660"/>
      <c r="C26" s="20"/>
      <c r="D26" s="28"/>
      <c r="E26" s="33"/>
      <c r="F26" s="640"/>
      <c r="G26" s="583"/>
      <c r="H26" s="631"/>
      <c r="I26" s="633"/>
      <c r="J26" s="467" t="s">
        <v>370</v>
      </c>
      <c r="K26" s="571">
        <f>SUM(事業区分!W26+事業公益!Q26)</f>
        <v>1112</v>
      </c>
      <c r="L26" s="571">
        <f>SUM(事業区分!X26+事業公益!R26)</f>
        <v>0</v>
      </c>
      <c r="M26" s="571">
        <f>SUM(事業区分!Y26+事業公益!S26)</f>
        <v>1112</v>
      </c>
      <c r="N26" s="263" t="s">
        <v>728</v>
      </c>
    </row>
    <row r="27" spans="1:14" ht="24.95" customHeight="1" x14ac:dyDescent="0.15">
      <c r="A27" s="660"/>
      <c r="B27" s="660"/>
      <c r="C27" s="20"/>
      <c r="D27" s="28"/>
      <c r="E27" s="33"/>
      <c r="F27" s="640"/>
      <c r="G27" s="583"/>
      <c r="H27" s="631"/>
      <c r="I27" s="633"/>
      <c r="J27" s="467" t="s">
        <v>371</v>
      </c>
      <c r="K27" s="571">
        <f>SUM(事業区分!W27+事業公益!Q27)</f>
        <v>1647</v>
      </c>
      <c r="L27" s="571">
        <f>SUM(事業区分!X27+事業公益!R27)</f>
        <v>0</v>
      </c>
      <c r="M27" s="571">
        <f>SUM(事業区分!Y27+事業公益!S27)</f>
        <v>1647</v>
      </c>
      <c r="N27" s="263" t="s">
        <v>729</v>
      </c>
    </row>
    <row r="28" spans="1:14" ht="24.95" customHeight="1" thickBot="1" x14ac:dyDescent="0.2">
      <c r="A28" s="660"/>
      <c r="B28" s="660"/>
      <c r="C28" s="20"/>
      <c r="D28" s="28"/>
      <c r="E28" s="33"/>
      <c r="F28" s="640"/>
      <c r="G28" s="583"/>
      <c r="H28" s="629"/>
      <c r="I28" s="634"/>
      <c r="J28" s="483" t="s">
        <v>380</v>
      </c>
      <c r="K28" s="572">
        <f>SUM(事業区分!W28+事業公益!Q28)</f>
        <v>0</v>
      </c>
      <c r="L28" s="572">
        <f>SUM(事業区分!X28+事業公益!R28)</f>
        <v>0</v>
      </c>
      <c r="M28" s="572">
        <f>SUM(事業区分!Y28+事業公益!S28)</f>
        <v>0</v>
      </c>
      <c r="N28" s="264"/>
    </row>
    <row r="29" spans="1:14" ht="24.95" customHeight="1" x14ac:dyDescent="0.15">
      <c r="A29" s="660"/>
      <c r="B29" s="660"/>
      <c r="C29" s="3" t="s">
        <v>16</v>
      </c>
      <c r="D29" s="28"/>
      <c r="E29" s="33"/>
      <c r="F29" s="640"/>
      <c r="G29" s="583"/>
      <c r="H29" s="628" t="s">
        <v>16</v>
      </c>
      <c r="I29" s="464"/>
      <c r="J29" s="471"/>
      <c r="K29" s="593">
        <f>SUM(事業区分!W29+事業公益!Q29)</f>
        <v>27797</v>
      </c>
      <c r="L29" s="593">
        <f>SUM(事業区分!X29+事業公益!R29)</f>
        <v>0</v>
      </c>
      <c r="M29" s="593">
        <f>SUM(事業区分!Y29+事業公益!S29)</f>
        <v>27797</v>
      </c>
      <c r="N29" s="604" t="s">
        <v>820</v>
      </c>
    </row>
    <row r="30" spans="1:14" ht="24.95" customHeight="1" x14ac:dyDescent="0.15">
      <c r="A30" s="660"/>
      <c r="B30" s="660"/>
      <c r="C30" s="663"/>
      <c r="D30" s="28"/>
      <c r="E30" s="33" t="s">
        <v>17</v>
      </c>
      <c r="F30" s="640"/>
      <c r="G30" s="583"/>
      <c r="H30" s="631"/>
      <c r="I30" s="632" t="s">
        <v>17</v>
      </c>
      <c r="J30" s="468"/>
      <c r="K30" s="571">
        <f>SUM(事業区分!W30+事業公益!Q30)</f>
        <v>0</v>
      </c>
      <c r="L30" s="571">
        <f>SUM(事業区分!X30+事業公益!R30)</f>
        <v>0</v>
      </c>
      <c r="M30" s="571">
        <f>SUM(事業区分!Y30+事業公益!S30)</f>
        <v>0</v>
      </c>
      <c r="N30" s="263"/>
    </row>
    <row r="31" spans="1:14" ht="24.95" customHeight="1" x14ac:dyDescent="0.15">
      <c r="A31" s="660"/>
      <c r="B31" s="660"/>
      <c r="C31" s="663"/>
      <c r="D31" s="28"/>
      <c r="E31" s="33"/>
      <c r="F31" s="640"/>
      <c r="G31" s="583"/>
      <c r="H31" s="631"/>
      <c r="I31" s="635"/>
      <c r="J31" s="467" t="s">
        <v>17</v>
      </c>
      <c r="K31" s="571">
        <f>SUM(事業区分!W31+事業公益!Q31)</f>
        <v>0</v>
      </c>
      <c r="L31" s="571">
        <f>SUM(事業区分!X31+事業公益!R31)</f>
        <v>0</v>
      </c>
      <c r="M31" s="571">
        <f>SUM(事業区分!Y31+事業公益!S31)</f>
        <v>0</v>
      </c>
      <c r="N31" s="263"/>
    </row>
    <row r="32" spans="1:14" ht="24.95" customHeight="1" x14ac:dyDescent="0.15">
      <c r="A32" s="660"/>
      <c r="B32" s="660"/>
      <c r="C32" s="663"/>
      <c r="D32" s="28" t="s">
        <v>18</v>
      </c>
      <c r="E32" s="33"/>
      <c r="F32" s="640"/>
      <c r="G32" s="583"/>
      <c r="H32" s="631"/>
      <c r="I32" s="632" t="s">
        <v>18</v>
      </c>
      <c r="J32" s="467"/>
      <c r="K32" s="571">
        <f>SUM(事業区分!W32+事業公益!Q32)</f>
        <v>24665</v>
      </c>
      <c r="L32" s="571">
        <f>SUM(事業区分!X32+事業公益!R32)</f>
        <v>0</v>
      </c>
      <c r="M32" s="571">
        <f>SUM(事業区分!Y32+事業公益!S32)</f>
        <v>24665</v>
      </c>
      <c r="N32" s="263"/>
    </row>
    <row r="33" spans="1:14" ht="24.95" customHeight="1" x14ac:dyDescent="0.15">
      <c r="A33" s="660"/>
      <c r="B33" s="660"/>
      <c r="C33" s="663"/>
      <c r="D33" s="666"/>
      <c r="E33" s="33" t="s">
        <v>19</v>
      </c>
      <c r="F33" s="640"/>
      <c r="G33" s="583"/>
      <c r="H33" s="631"/>
      <c r="I33" s="633"/>
      <c r="J33" s="467" t="s">
        <v>372</v>
      </c>
      <c r="K33" s="571">
        <f>SUM(事業区分!W33+事業公益!Q33)</f>
        <v>2207</v>
      </c>
      <c r="L33" s="571">
        <f>SUM(事業区分!X33+事業公益!R33)</f>
        <v>0</v>
      </c>
      <c r="M33" s="571">
        <f>SUM(事業区分!Y33+事業公益!S33)</f>
        <v>2207</v>
      </c>
      <c r="N33" s="606" t="s">
        <v>730</v>
      </c>
    </row>
    <row r="34" spans="1:14" ht="24.95" customHeight="1" x14ac:dyDescent="0.15">
      <c r="A34" s="660"/>
      <c r="B34" s="660"/>
      <c r="C34" s="663"/>
      <c r="D34" s="666"/>
      <c r="E34" s="33" t="s">
        <v>20</v>
      </c>
      <c r="F34" s="640"/>
      <c r="G34" s="583"/>
      <c r="H34" s="631"/>
      <c r="I34" s="633"/>
      <c r="J34" s="467" t="s">
        <v>593</v>
      </c>
      <c r="K34" s="571">
        <f>SUM(事業区分!W34+事業公益!Q34)</f>
        <v>2312</v>
      </c>
      <c r="L34" s="571">
        <f>SUM(事業区分!X34+事業公益!R34)</f>
        <v>0</v>
      </c>
      <c r="M34" s="571">
        <f>SUM(事業区分!Y34+事業公益!S34)</f>
        <v>2312</v>
      </c>
      <c r="N34" s="607" t="s">
        <v>731</v>
      </c>
    </row>
    <row r="35" spans="1:14" ht="24.95" customHeight="1" x14ac:dyDescent="0.15">
      <c r="A35" s="660"/>
      <c r="B35" s="660"/>
      <c r="C35" s="663"/>
      <c r="D35" s="666"/>
      <c r="E35" s="33" t="s">
        <v>21</v>
      </c>
      <c r="F35" s="640"/>
      <c r="G35" s="583"/>
      <c r="H35" s="631"/>
      <c r="I35" s="633"/>
      <c r="J35" s="467" t="s">
        <v>373</v>
      </c>
      <c r="K35" s="571">
        <f>SUM(事業区分!W35+事業公益!Q35)</f>
        <v>1000</v>
      </c>
      <c r="L35" s="571">
        <f>SUM(事業区分!X35+事業公益!R35)</f>
        <v>0</v>
      </c>
      <c r="M35" s="571">
        <f>SUM(事業区分!Y35+事業公益!S35)</f>
        <v>1000</v>
      </c>
      <c r="N35" s="607" t="s">
        <v>732</v>
      </c>
    </row>
    <row r="36" spans="1:14" ht="24.95" customHeight="1" x14ac:dyDescent="0.15">
      <c r="A36" s="660"/>
      <c r="B36" s="660"/>
      <c r="C36" s="663"/>
      <c r="D36" s="666"/>
      <c r="E36" s="33" t="s">
        <v>246</v>
      </c>
      <c r="F36" s="640"/>
      <c r="G36" s="583"/>
      <c r="H36" s="631"/>
      <c r="I36" s="633"/>
      <c r="J36" s="467" t="s">
        <v>374</v>
      </c>
      <c r="K36" s="571">
        <f>SUM(事業区分!W36+事業公益!Q36)</f>
        <v>400</v>
      </c>
      <c r="L36" s="571">
        <f>SUM(事業区分!X36+事業公益!R36)</f>
        <v>0</v>
      </c>
      <c r="M36" s="571">
        <f>SUM(事業区分!Y36+事業公益!S36)</f>
        <v>400</v>
      </c>
      <c r="N36" s="607" t="s">
        <v>733</v>
      </c>
    </row>
    <row r="37" spans="1:14" ht="24.95" customHeight="1" x14ac:dyDescent="0.15">
      <c r="A37" s="660"/>
      <c r="B37" s="660"/>
      <c r="C37" s="663"/>
      <c r="D37" s="666"/>
      <c r="E37" s="33" t="s">
        <v>22</v>
      </c>
      <c r="F37" s="640"/>
      <c r="G37" s="583"/>
      <c r="H37" s="631"/>
      <c r="I37" s="633"/>
      <c r="J37" s="467" t="s">
        <v>375</v>
      </c>
      <c r="K37" s="571">
        <f>SUM(事業区分!W37+事業公益!Q37)</f>
        <v>3391</v>
      </c>
      <c r="L37" s="571">
        <f>SUM(事業区分!X37+事業公益!R37)</f>
        <v>0</v>
      </c>
      <c r="M37" s="571">
        <f>SUM(事業区分!Y37+事業公益!S37)</f>
        <v>3391</v>
      </c>
      <c r="N37" s="607" t="s">
        <v>734</v>
      </c>
    </row>
    <row r="38" spans="1:14" ht="24.95" customHeight="1" x14ac:dyDescent="0.15">
      <c r="A38" s="660"/>
      <c r="B38" s="660"/>
      <c r="C38" s="663"/>
      <c r="D38" s="667"/>
      <c r="E38" s="33"/>
      <c r="F38" s="640"/>
      <c r="G38" s="583"/>
      <c r="H38" s="631"/>
      <c r="I38" s="633"/>
      <c r="J38" s="467" t="s">
        <v>584</v>
      </c>
      <c r="K38" s="571">
        <f>SUM(事業区分!W38+事業公益!Q38)</f>
        <v>15355</v>
      </c>
      <c r="L38" s="571">
        <f>SUM(事業区分!X38+事業公益!R38)</f>
        <v>0</v>
      </c>
      <c r="M38" s="571">
        <f>SUM(事業区分!Y38+事業公益!S38)</f>
        <v>15355</v>
      </c>
      <c r="N38" s="607" t="s">
        <v>735</v>
      </c>
    </row>
    <row r="39" spans="1:14" ht="24.95" customHeight="1" x14ac:dyDescent="0.15">
      <c r="A39" s="660"/>
      <c r="B39" s="660"/>
      <c r="C39" s="663"/>
      <c r="D39" s="29"/>
      <c r="E39" s="33"/>
      <c r="F39" s="640"/>
      <c r="G39" s="583"/>
      <c r="H39" s="631"/>
      <c r="I39" s="635"/>
      <c r="J39" s="467" t="s">
        <v>594</v>
      </c>
      <c r="K39" s="571">
        <f>SUM(事業区分!W39+事業公益!Q39)</f>
        <v>0</v>
      </c>
      <c r="L39" s="571">
        <f>SUM(事業区分!X39+事業公益!R39)</f>
        <v>0</v>
      </c>
      <c r="M39" s="571">
        <f>SUM(事業区分!Y39+事業公益!S39)</f>
        <v>0</v>
      </c>
      <c r="N39" s="263"/>
    </row>
    <row r="40" spans="1:14" ht="24.95" customHeight="1" x14ac:dyDescent="0.15">
      <c r="A40" s="660"/>
      <c r="B40" s="660"/>
      <c r="C40" s="663"/>
      <c r="D40" s="28" t="s">
        <v>23</v>
      </c>
      <c r="E40" s="33"/>
      <c r="F40" s="640"/>
      <c r="G40" s="583"/>
      <c r="H40" s="631"/>
      <c r="I40" s="632" t="s">
        <v>23</v>
      </c>
      <c r="J40" s="467"/>
      <c r="K40" s="571">
        <f>SUM(事業区分!W40+事業公益!Q40)</f>
        <v>3132</v>
      </c>
      <c r="L40" s="571">
        <f>SUM(事業区分!X40+事業公益!R40)</f>
        <v>0</v>
      </c>
      <c r="M40" s="571">
        <f>SUM(事業区分!Y40+事業公益!S40)</f>
        <v>3132</v>
      </c>
      <c r="N40" s="263"/>
    </row>
    <row r="41" spans="1:14" ht="24.95" customHeight="1" x14ac:dyDescent="0.15">
      <c r="A41" s="660"/>
      <c r="B41" s="660"/>
      <c r="C41" s="663"/>
      <c r="D41" s="665"/>
      <c r="E41" s="33" t="s">
        <v>23</v>
      </c>
      <c r="F41" s="640"/>
      <c r="G41" s="583"/>
      <c r="H41" s="631"/>
      <c r="I41" s="633"/>
      <c r="J41" s="467" t="s">
        <v>23</v>
      </c>
      <c r="K41" s="571">
        <f>SUM(事業区分!W41+事業公益!Q41)</f>
        <v>0</v>
      </c>
      <c r="L41" s="571">
        <f>SUM(事業区分!X41+事業公益!R41)</f>
        <v>0</v>
      </c>
      <c r="M41" s="571">
        <f>SUM(事業区分!Y41+事業公益!S41)</f>
        <v>0</v>
      </c>
      <c r="N41" s="263"/>
    </row>
    <row r="42" spans="1:14" ht="24.95" customHeight="1" x14ac:dyDescent="0.15">
      <c r="A42" s="660"/>
      <c r="B42" s="660"/>
      <c r="C42" s="663"/>
      <c r="D42" s="666"/>
      <c r="E42" s="33" t="s">
        <v>569</v>
      </c>
      <c r="F42" s="640"/>
      <c r="G42" s="583"/>
      <c r="H42" s="631"/>
      <c r="I42" s="633"/>
      <c r="J42" s="467" t="s">
        <v>376</v>
      </c>
      <c r="K42" s="571">
        <f>SUM(事業区分!W42+事業公益!Q42)</f>
        <v>100</v>
      </c>
      <c r="L42" s="571">
        <f>SUM(事業区分!X42+事業公益!R42)</f>
        <v>0</v>
      </c>
      <c r="M42" s="571">
        <f>SUM(事業区分!Y42+事業公益!S42)</f>
        <v>100</v>
      </c>
      <c r="N42" s="263" t="s">
        <v>736</v>
      </c>
    </row>
    <row r="43" spans="1:14" ht="24.95" customHeight="1" x14ac:dyDescent="0.15">
      <c r="A43" s="660"/>
      <c r="B43" s="660"/>
      <c r="C43" s="663"/>
      <c r="D43" s="667"/>
      <c r="E43" s="33" t="s">
        <v>24</v>
      </c>
      <c r="F43" s="640"/>
      <c r="G43" s="583"/>
      <c r="H43" s="631"/>
      <c r="I43" s="633"/>
      <c r="J43" s="467" t="s">
        <v>377</v>
      </c>
      <c r="K43" s="571">
        <f>SUM(事業区分!W43+事業公益!Q43)</f>
        <v>50</v>
      </c>
      <c r="L43" s="571">
        <f>SUM(事業区分!X43+事業公益!R43)</f>
        <v>0</v>
      </c>
      <c r="M43" s="571">
        <f>SUM(事業区分!Y43+事業公益!S43)</f>
        <v>50</v>
      </c>
      <c r="N43" s="263" t="s">
        <v>737</v>
      </c>
    </row>
    <row r="44" spans="1:14" ht="24.95" customHeight="1" x14ac:dyDescent="0.15">
      <c r="A44" s="660"/>
      <c r="B44" s="660"/>
      <c r="C44" s="663"/>
      <c r="D44" s="29"/>
      <c r="E44" s="33"/>
      <c r="F44" s="640"/>
      <c r="G44" s="583"/>
      <c r="H44" s="631"/>
      <c r="I44" s="633"/>
      <c r="J44" s="467" t="s">
        <v>568</v>
      </c>
      <c r="K44" s="571">
        <f>SUM(事業区分!W44+事業公益!Q44)</f>
        <v>2982</v>
      </c>
      <c r="L44" s="571">
        <f>SUM(事業区分!X44+事業公益!R44)</f>
        <v>0</v>
      </c>
      <c r="M44" s="571">
        <f>SUM(事業区分!Y44+事業公益!S44)</f>
        <v>2982</v>
      </c>
      <c r="N44" s="263" t="s">
        <v>738</v>
      </c>
    </row>
    <row r="45" spans="1:14" ht="24.95" customHeight="1" thickBot="1" x14ac:dyDescent="0.2">
      <c r="A45" s="660"/>
      <c r="B45" s="660"/>
      <c r="C45" s="663"/>
      <c r="D45" s="29"/>
      <c r="E45" s="33"/>
      <c r="F45" s="640"/>
      <c r="G45" s="583"/>
      <c r="H45" s="629"/>
      <c r="I45" s="634"/>
      <c r="J45" s="483" t="s">
        <v>378</v>
      </c>
      <c r="K45" s="572">
        <f>SUM(事業区分!W45+事業公益!Q45)</f>
        <v>0</v>
      </c>
      <c r="L45" s="572">
        <f>SUM(事業区分!X45+事業公益!R45)</f>
        <v>0</v>
      </c>
      <c r="M45" s="572">
        <f>SUM(事業区分!Y45+事業公益!S45)</f>
        <v>0</v>
      </c>
      <c r="N45" s="264"/>
    </row>
    <row r="46" spans="1:14" ht="24.95" customHeight="1" x14ac:dyDescent="0.15">
      <c r="A46" s="660"/>
      <c r="B46" s="660"/>
      <c r="C46" s="3" t="s">
        <v>25</v>
      </c>
      <c r="D46" s="28"/>
      <c r="E46" s="33"/>
      <c r="F46" s="640"/>
      <c r="G46" s="583"/>
      <c r="H46" s="628" t="s">
        <v>25</v>
      </c>
      <c r="I46" s="464"/>
      <c r="J46" s="471"/>
      <c r="K46" s="574">
        <f>SUM(事業区分!W46+事業公益!Q46)</f>
        <v>0</v>
      </c>
      <c r="L46" s="574">
        <f>SUM(事業区分!X46+事業公益!R46)</f>
        <v>0</v>
      </c>
      <c r="M46" s="574">
        <f>SUM(事業区分!Y46+事業公益!S46)</f>
        <v>0</v>
      </c>
      <c r="N46" s="349"/>
    </row>
    <row r="47" spans="1:14" ht="24.95" customHeight="1" x14ac:dyDescent="0.15">
      <c r="A47" s="660"/>
      <c r="B47" s="660"/>
      <c r="C47" s="663"/>
      <c r="D47" s="28"/>
      <c r="E47" s="33"/>
      <c r="F47" s="640"/>
      <c r="G47" s="583"/>
      <c r="H47" s="631"/>
      <c r="I47" s="465" t="s">
        <v>379</v>
      </c>
      <c r="J47" s="468"/>
      <c r="K47" s="571">
        <f>SUM(事業区分!W47+事業公益!Q47)</f>
        <v>0</v>
      </c>
      <c r="L47" s="571">
        <f>SUM(事業区分!X47+事業公益!R47)</f>
        <v>0</v>
      </c>
      <c r="M47" s="571">
        <f>SUM(事業区分!Y47+事業公益!S47)</f>
        <v>0</v>
      </c>
      <c r="N47" s="263"/>
    </row>
    <row r="48" spans="1:14" ht="24.95" customHeight="1" thickBot="1" x14ac:dyDescent="0.2">
      <c r="A48" s="660"/>
      <c r="B48" s="660"/>
      <c r="C48" s="664"/>
      <c r="D48" s="30" t="s">
        <v>26</v>
      </c>
      <c r="E48" s="33"/>
      <c r="F48" s="640"/>
      <c r="G48" s="583"/>
      <c r="H48" s="629"/>
      <c r="I48" s="487" t="s">
        <v>209</v>
      </c>
      <c r="J48" s="488"/>
      <c r="K48" s="572">
        <f>SUM(事業区分!W48+事業公益!Q48)</f>
        <v>0</v>
      </c>
      <c r="L48" s="572">
        <f>SUM(事業区分!X48+事業公益!R48)</f>
        <v>0</v>
      </c>
      <c r="M48" s="572">
        <f>SUM(事業区分!Y48+事業公益!S48)</f>
        <v>0</v>
      </c>
      <c r="N48" s="264"/>
    </row>
    <row r="49" spans="1:14" ht="24.95" customHeight="1" x14ac:dyDescent="0.15">
      <c r="A49" s="660"/>
      <c r="B49" s="660"/>
      <c r="C49" s="3" t="s">
        <v>27</v>
      </c>
      <c r="D49" s="28"/>
      <c r="E49" s="33"/>
      <c r="F49" s="640"/>
      <c r="G49" s="583"/>
      <c r="H49" s="628" t="s">
        <v>27</v>
      </c>
      <c r="I49" s="464"/>
      <c r="J49" s="471"/>
      <c r="K49" s="574">
        <f>SUM(事業区分!W49+事業公益!Q49)</f>
        <v>0</v>
      </c>
      <c r="L49" s="574">
        <f>SUM(事業区分!X49+事業公益!R49)</f>
        <v>0</v>
      </c>
      <c r="M49" s="574">
        <f>SUM(事業区分!Y49+事業公益!S49)</f>
        <v>0</v>
      </c>
      <c r="N49" s="349"/>
    </row>
    <row r="50" spans="1:14" ht="24.95" customHeight="1" x14ac:dyDescent="0.15">
      <c r="A50" s="660"/>
      <c r="B50" s="660"/>
      <c r="C50" s="3"/>
      <c r="D50" s="28" t="s">
        <v>28</v>
      </c>
      <c r="E50" s="33"/>
      <c r="F50" s="640"/>
      <c r="G50" s="583"/>
      <c r="H50" s="631"/>
      <c r="I50" s="465" t="s">
        <v>28</v>
      </c>
      <c r="J50" s="468"/>
      <c r="K50" s="571">
        <f>SUM(事業区分!W50+事業公益!Q50)</f>
        <v>0</v>
      </c>
      <c r="L50" s="571">
        <f>SUM(事業区分!X50+事業公益!R50)</f>
        <v>0</v>
      </c>
      <c r="M50" s="571">
        <f>SUM(事業区分!Y50+事業公益!S50)</f>
        <v>0</v>
      </c>
      <c r="N50" s="263"/>
    </row>
    <row r="51" spans="1:14" ht="24.95" customHeight="1" thickBot="1" x14ac:dyDescent="0.2">
      <c r="A51" s="660"/>
      <c r="B51" s="660"/>
      <c r="C51" s="3"/>
      <c r="D51" s="28"/>
      <c r="E51" s="33"/>
      <c r="F51" s="640"/>
      <c r="G51" s="583"/>
      <c r="H51" s="629"/>
      <c r="I51" s="490" t="s">
        <v>381</v>
      </c>
      <c r="J51" s="488"/>
      <c r="K51" s="572">
        <f>SUM(事業区分!W51+事業公益!Q51)</f>
        <v>0</v>
      </c>
      <c r="L51" s="572">
        <f>SUM(事業区分!X51+事業公益!R51)</f>
        <v>0</v>
      </c>
      <c r="M51" s="572">
        <f>SUM(事業区分!Y51+事業公益!S51)</f>
        <v>0</v>
      </c>
      <c r="N51" s="264"/>
    </row>
    <row r="52" spans="1:14" ht="24.95" customHeight="1" x14ac:dyDescent="0.15">
      <c r="A52" s="660"/>
      <c r="B52" s="660"/>
      <c r="C52" s="3" t="s">
        <v>30</v>
      </c>
      <c r="D52" s="28"/>
      <c r="E52" s="33"/>
      <c r="F52" s="640"/>
      <c r="G52" s="583"/>
      <c r="H52" s="585" t="s">
        <v>382</v>
      </c>
      <c r="I52" s="480"/>
      <c r="J52" s="484"/>
      <c r="K52" s="594">
        <f>SUM(事業区分!W52+事業公益!Q52)</f>
        <v>155810</v>
      </c>
      <c r="L52" s="594">
        <f>SUM(事業区分!X52+事業公益!R52)</f>
        <v>0</v>
      </c>
      <c r="M52" s="594">
        <f>SUM(事業区分!Y52+事業公益!S52)</f>
        <v>155810</v>
      </c>
      <c r="N52" s="605" t="s">
        <v>823</v>
      </c>
    </row>
    <row r="53" spans="1:14" ht="24.95" customHeight="1" x14ac:dyDescent="0.15">
      <c r="A53" s="660"/>
      <c r="B53" s="660"/>
      <c r="C53" s="663"/>
      <c r="D53" s="28" t="s">
        <v>33</v>
      </c>
      <c r="E53" s="33"/>
      <c r="F53" s="640"/>
      <c r="G53" s="583"/>
      <c r="H53" s="585"/>
      <c r="I53" s="463" t="s">
        <v>33</v>
      </c>
      <c r="J53" s="472"/>
      <c r="K53" s="570">
        <f>SUM(事業区分!W53+事業公益!Q53)</f>
        <v>89877</v>
      </c>
      <c r="L53" s="570">
        <f>SUM(事業区分!X53+事業公益!R53)</f>
        <v>0</v>
      </c>
      <c r="M53" s="570">
        <f>SUM(事業区分!Y53+事業公益!S53)</f>
        <v>89877</v>
      </c>
      <c r="N53" s="263"/>
    </row>
    <row r="54" spans="1:14" ht="24.95" customHeight="1" x14ac:dyDescent="0.15">
      <c r="A54" s="660"/>
      <c r="B54" s="660"/>
      <c r="C54" s="663"/>
      <c r="D54" s="665"/>
      <c r="E54" s="33" t="s">
        <v>31</v>
      </c>
      <c r="F54" s="640"/>
      <c r="G54" s="583"/>
      <c r="H54" s="585"/>
      <c r="I54" s="633" t="s">
        <v>383</v>
      </c>
      <c r="J54" s="465" t="s">
        <v>31</v>
      </c>
      <c r="K54" s="571">
        <f>SUM(事業区分!W54+事業公益!Q54)</f>
        <v>85494</v>
      </c>
      <c r="L54" s="571">
        <f>SUM(事業区分!X54+事業公益!R54)</f>
        <v>0</v>
      </c>
      <c r="M54" s="571">
        <f>SUM(事業区分!Y54+事業公益!S54)</f>
        <v>85494</v>
      </c>
      <c r="N54" s="263"/>
    </row>
    <row r="55" spans="1:14" ht="24.95" customHeight="1" x14ac:dyDescent="0.15">
      <c r="A55" s="660"/>
      <c r="B55" s="660"/>
      <c r="C55" s="663"/>
      <c r="D55" s="666"/>
      <c r="E55" s="33" t="s">
        <v>34</v>
      </c>
      <c r="F55" s="640"/>
      <c r="G55" s="583"/>
      <c r="H55" s="585"/>
      <c r="I55" s="633"/>
      <c r="J55" s="465" t="s">
        <v>384</v>
      </c>
      <c r="K55" s="571">
        <f>SUM(事業区分!W55+事業公益!Q55)</f>
        <v>45981</v>
      </c>
      <c r="L55" s="571">
        <f>SUM(事業区分!X55+事業公益!R55)</f>
        <v>0</v>
      </c>
      <c r="M55" s="571">
        <f>SUM(事業区分!Y55+事業公益!S55)</f>
        <v>45981</v>
      </c>
      <c r="N55" s="263" t="s">
        <v>739</v>
      </c>
    </row>
    <row r="56" spans="1:14" ht="24.95" customHeight="1" x14ac:dyDescent="0.15">
      <c r="A56" s="660"/>
      <c r="B56" s="660"/>
      <c r="C56" s="663"/>
      <c r="D56" s="666"/>
      <c r="E56" s="33" t="s">
        <v>35</v>
      </c>
      <c r="F56" s="640"/>
      <c r="G56" s="583"/>
      <c r="H56" s="585"/>
      <c r="I56" s="633"/>
      <c r="J56" s="465" t="s">
        <v>385</v>
      </c>
      <c r="K56" s="571">
        <f>SUM(事業区分!W56+事業公益!Q56)</f>
        <v>39513</v>
      </c>
      <c r="L56" s="571">
        <f>SUM(事業区分!X56+事業公益!R56)</f>
        <v>0</v>
      </c>
      <c r="M56" s="571">
        <f>SUM(事業区分!Y56+事業公益!S56)</f>
        <v>39513</v>
      </c>
      <c r="N56" s="263" t="s">
        <v>740</v>
      </c>
    </row>
    <row r="57" spans="1:14" ht="24.95" customHeight="1" x14ac:dyDescent="0.15">
      <c r="A57" s="660"/>
      <c r="B57" s="660"/>
      <c r="C57" s="663"/>
      <c r="D57" s="666"/>
      <c r="E57" s="33"/>
      <c r="F57" s="640"/>
      <c r="G57" s="583"/>
      <c r="H57" s="585"/>
      <c r="I57" s="633"/>
      <c r="J57" s="465" t="s">
        <v>386</v>
      </c>
      <c r="K57" s="571">
        <f>SUM(事業区分!W57+事業公益!Q57)</f>
        <v>4383</v>
      </c>
      <c r="L57" s="571">
        <f>SUM(事業区分!X57+事業公益!R57)</f>
        <v>0</v>
      </c>
      <c r="M57" s="571">
        <f>SUM(事業区分!Y57+事業公益!S57)</f>
        <v>4383</v>
      </c>
      <c r="N57" s="263"/>
    </row>
    <row r="58" spans="1:14" ht="24.95" customHeight="1" x14ac:dyDescent="0.15">
      <c r="A58" s="660"/>
      <c r="B58" s="660"/>
      <c r="C58" s="663"/>
      <c r="D58" s="666"/>
      <c r="E58" s="33"/>
      <c r="F58" s="640"/>
      <c r="G58" s="583"/>
      <c r="H58" s="585"/>
      <c r="I58" s="633"/>
      <c r="J58" s="465" t="s">
        <v>387</v>
      </c>
      <c r="K58" s="571">
        <f>SUM(事業区分!W58+事業公益!Q58)</f>
        <v>2643</v>
      </c>
      <c r="L58" s="571">
        <f>SUM(事業区分!X58+事業公益!R58)</f>
        <v>0</v>
      </c>
      <c r="M58" s="571">
        <f>SUM(事業区分!Y58+事業公益!S58)</f>
        <v>2643</v>
      </c>
      <c r="N58" s="263" t="s">
        <v>741</v>
      </c>
    </row>
    <row r="59" spans="1:14" ht="24.95" customHeight="1" thickBot="1" x14ac:dyDescent="0.2">
      <c r="A59" s="660"/>
      <c r="B59" s="660"/>
      <c r="C59" s="663"/>
      <c r="D59" s="666"/>
      <c r="E59" s="33"/>
      <c r="F59" s="640"/>
      <c r="G59" s="583"/>
      <c r="H59" s="585"/>
      <c r="I59" s="634"/>
      <c r="J59" s="487" t="s">
        <v>388</v>
      </c>
      <c r="K59" s="572">
        <f>SUM(事業区分!W59+事業公益!Q59)</f>
        <v>1740</v>
      </c>
      <c r="L59" s="572">
        <f>SUM(事業区分!X59+事業公益!R59)</f>
        <v>0</v>
      </c>
      <c r="M59" s="572">
        <f>SUM(事業区分!Y59+事業公益!S59)</f>
        <v>1740</v>
      </c>
      <c r="N59" s="264" t="s">
        <v>742</v>
      </c>
    </row>
    <row r="60" spans="1:14" ht="24.95" customHeight="1" x14ac:dyDescent="0.15">
      <c r="A60" s="660"/>
      <c r="B60" s="660"/>
      <c r="C60" s="663"/>
      <c r="D60" s="666"/>
      <c r="E60" s="33" t="s">
        <v>32</v>
      </c>
      <c r="F60" s="640"/>
      <c r="G60" s="583"/>
      <c r="H60" s="585"/>
      <c r="I60" s="633" t="s">
        <v>401</v>
      </c>
      <c r="J60" s="481"/>
      <c r="K60" s="544">
        <f>SUM(事業区分!W60+事業公益!Q60)</f>
        <v>9985</v>
      </c>
      <c r="L60" s="544">
        <f>SUM(事業区分!X60+事業公益!R60)</f>
        <v>0</v>
      </c>
      <c r="M60" s="544">
        <f>SUM(事業区分!Y60+事業公益!S60)</f>
        <v>9985</v>
      </c>
      <c r="N60" s="482"/>
    </row>
    <row r="61" spans="1:14" ht="24.95" customHeight="1" x14ac:dyDescent="0.15">
      <c r="A61" s="660"/>
      <c r="B61" s="660"/>
      <c r="C61" s="663"/>
      <c r="D61" s="666"/>
      <c r="E61" s="33"/>
      <c r="F61" s="640"/>
      <c r="G61" s="583"/>
      <c r="H61" s="585"/>
      <c r="I61" s="633"/>
      <c r="J61" s="465" t="s">
        <v>389</v>
      </c>
      <c r="K61" s="571">
        <f>SUM(事業区分!W61+事業公益!Q61)</f>
        <v>180</v>
      </c>
      <c r="L61" s="571">
        <f>SUM(事業区分!X61+事業公益!R61)</f>
        <v>0</v>
      </c>
      <c r="M61" s="571">
        <f>SUM(事業区分!Y61+事業公益!S61)</f>
        <v>180</v>
      </c>
      <c r="N61" s="263"/>
    </row>
    <row r="62" spans="1:14" ht="24.95" customHeight="1" x14ac:dyDescent="0.15">
      <c r="A62" s="660"/>
      <c r="B62" s="660"/>
      <c r="C62" s="663"/>
      <c r="D62" s="666"/>
      <c r="E62" s="33" t="s">
        <v>34</v>
      </c>
      <c r="F62" s="640"/>
      <c r="G62" s="583"/>
      <c r="H62" s="585"/>
      <c r="I62" s="633"/>
      <c r="J62" s="465" t="s">
        <v>390</v>
      </c>
      <c r="K62" s="571">
        <f>SUM(事業区分!W62+事業公益!Q62)</f>
        <v>180</v>
      </c>
      <c r="L62" s="571">
        <f>SUM(事業区分!X62+事業公益!R62)</f>
        <v>0</v>
      </c>
      <c r="M62" s="571">
        <f>SUM(事業区分!Y62+事業公益!S62)</f>
        <v>180</v>
      </c>
      <c r="N62" s="263" t="s">
        <v>743</v>
      </c>
    </row>
    <row r="63" spans="1:14" ht="24.95" customHeight="1" thickBot="1" x14ac:dyDescent="0.2">
      <c r="A63" s="661"/>
      <c r="B63" s="661"/>
      <c r="C63" s="669"/>
      <c r="D63" s="668"/>
      <c r="E63" s="35" t="s">
        <v>35</v>
      </c>
      <c r="F63" s="640"/>
      <c r="G63" s="583"/>
      <c r="H63" s="585"/>
      <c r="I63" s="633"/>
      <c r="J63" s="465" t="s">
        <v>391</v>
      </c>
      <c r="K63" s="571">
        <f>SUM(事業区分!W63+事業公益!Q63)</f>
        <v>0</v>
      </c>
      <c r="L63" s="571">
        <f>SUM(事業区分!X63+事業公益!R63)</f>
        <v>0</v>
      </c>
      <c r="M63" s="571">
        <f>SUM(事業区分!Y63+事業公益!S63)</f>
        <v>0</v>
      </c>
      <c r="N63" s="263"/>
    </row>
    <row r="64" spans="1:14" ht="24.95" customHeight="1" x14ac:dyDescent="0.15">
      <c r="F64" s="640"/>
      <c r="G64" s="583"/>
      <c r="H64" s="585"/>
      <c r="I64" s="633"/>
      <c r="J64" s="465" t="s">
        <v>392</v>
      </c>
      <c r="K64" s="571">
        <f>SUM(事業区分!W64+事業公益!Q64)</f>
        <v>9319</v>
      </c>
      <c r="L64" s="571">
        <f>SUM(事業区分!X64+事業公益!R64)</f>
        <v>0</v>
      </c>
      <c r="M64" s="571">
        <f>SUM(事業区分!Y64+事業公益!S64)</f>
        <v>9319</v>
      </c>
      <c r="N64" s="263"/>
    </row>
    <row r="65" spans="6:14" ht="24.95" customHeight="1" x14ac:dyDescent="0.15">
      <c r="F65" s="640"/>
      <c r="G65" s="583"/>
      <c r="H65" s="585"/>
      <c r="I65" s="633"/>
      <c r="J65" s="465" t="s">
        <v>393</v>
      </c>
      <c r="K65" s="571">
        <f>SUM(事業区分!W65+事業公益!Q65)</f>
        <v>4929</v>
      </c>
      <c r="L65" s="571">
        <f>SUM(事業区分!X65+事業公益!R65)</f>
        <v>0</v>
      </c>
      <c r="M65" s="571">
        <f>SUM(事業区分!Y65+事業公益!S65)</f>
        <v>4929</v>
      </c>
      <c r="N65" s="263" t="s">
        <v>744</v>
      </c>
    </row>
    <row r="66" spans="6:14" ht="24.95" customHeight="1" x14ac:dyDescent="0.15">
      <c r="F66" s="640"/>
      <c r="G66" s="583"/>
      <c r="H66" s="585"/>
      <c r="I66" s="633"/>
      <c r="J66" s="465" t="s">
        <v>394</v>
      </c>
      <c r="K66" s="571">
        <f>SUM(事業区分!W66+事業公益!Q66)</f>
        <v>4390</v>
      </c>
      <c r="L66" s="571">
        <f>SUM(事業区分!X66+事業公益!R66)</f>
        <v>0</v>
      </c>
      <c r="M66" s="571">
        <f>SUM(事業区分!Y66+事業公益!S66)</f>
        <v>4390</v>
      </c>
      <c r="N66" s="263"/>
    </row>
    <row r="67" spans="6:14" ht="24.95" customHeight="1" x14ac:dyDescent="0.15">
      <c r="F67" s="640"/>
      <c r="G67" s="583"/>
      <c r="H67" s="585"/>
      <c r="I67" s="633"/>
      <c r="J67" s="465" t="s">
        <v>395</v>
      </c>
      <c r="K67" s="571">
        <f>SUM(事業区分!W67+事業公益!Q67)</f>
        <v>30</v>
      </c>
      <c r="L67" s="571">
        <f>SUM(事業区分!X67+事業公益!R67)</f>
        <v>0</v>
      </c>
      <c r="M67" s="571">
        <f>SUM(事業区分!Y67+事業公益!S67)</f>
        <v>30</v>
      </c>
      <c r="N67" s="263"/>
    </row>
    <row r="68" spans="6:14" ht="24.95" customHeight="1" x14ac:dyDescent="0.15">
      <c r="F68" s="640"/>
      <c r="G68" s="583"/>
      <c r="H68" s="585"/>
      <c r="I68" s="633"/>
      <c r="J68" s="465" t="s">
        <v>396</v>
      </c>
      <c r="K68" s="571">
        <f>SUM(事業区分!W68+事業公益!Q68)</f>
        <v>30</v>
      </c>
      <c r="L68" s="571">
        <f>SUM(事業区分!X68+事業公益!R68)</f>
        <v>0</v>
      </c>
      <c r="M68" s="571">
        <f>SUM(事業区分!Y68+事業公益!S68)</f>
        <v>30</v>
      </c>
      <c r="N68" s="263"/>
    </row>
    <row r="69" spans="6:14" ht="24.95" customHeight="1" x14ac:dyDescent="0.15">
      <c r="F69" s="640"/>
      <c r="G69" s="583"/>
      <c r="H69" s="585"/>
      <c r="I69" s="633"/>
      <c r="J69" s="465" t="s">
        <v>397</v>
      </c>
      <c r="K69" s="571">
        <f>SUM(事業区分!W69+事業公益!Q69)</f>
        <v>0</v>
      </c>
      <c r="L69" s="571">
        <f>SUM(事業区分!X69+事業公益!R69)</f>
        <v>0</v>
      </c>
      <c r="M69" s="571">
        <f>SUM(事業区分!Y69+事業公益!S69)</f>
        <v>0</v>
      </c>
      <c r="N69" s="263"/>
    </row>
    <row r="70" spans="6:14" ht="24.95" customHeight="1" x14ac:dyDescent="0.15">
      <c r="F70" s="640"/>
      <c r="G70" s="583"/>
      <c r="H70" s="585"/>
      <c r="I70" s="633"/>
      <c r="J70" s="465" t="s">
        <v>398</v>
      </c>
      <c r="K70" s="571">
        <f>SUM(事業区分!W70+事業公益!Q70)</f>
        <v>456</v>
      </c>
      <c r="L70" s="571">
        <f>SUM(事業区分!X70+事業公益!R70)</f>
        <v>0</v>
      </c>
      <c r="M70" s="571">
        <f>SUM(事業区分!Y70+事業公益!S70)</f>
        <v>456</v>
      </c>
      <c r="N70" s="263"/>
    </row>
    <row r="71" spans="6:14" ht="24.95" customHeight="1" x14ac:dyDescent="0.15">
      <c r="F71" s="640"/>
      <c r="G71" s="583"/>
      <c r="H71" s="585"/>
      <c r="I71" s="633"/>
      <c r="J71" s="465" t="s">
        <v>400</v>
      </c>
      <c r="K71" s="571">
        <f>SUM(事業区分!W71+事業公益!Q71)</f>
        <v>263</v>
      </c>
      <c r="L71" s="571">
        <f>SUM(事業区分!X71+事業公益!R71)</f>
        <v>0</v>
      </c>
      <c r="M71" s="571">
        <f>SUM(事業区分!Y71+事業公益!S71)</f>
        <v>263</v>
      </c>
      <c r="N71" s="263"/>
    </row>
    <row r="72" spans="6:14" ht="24.95" customHeight="1" x14ac:dyDescent="0.15">
      <c r="F72" s="641"/>
      <c r="G72" s="597"/>
      <c r="H72" s="586"/>
      <c r="I72" s="635"/>
      <c r="J72" s="465" t="s">
        <v>399</v>
      </c>
      <c r="K72" s="571">
        <f>SUM(事業区分!W72+事業公益!Q72)</f>
        <v>193</v>
      </c>
      <c r="L72" s="571">
        <f>SUM(事業区分!X72+事業公益!R72)</f>
        <v>0</v>
      </c>
      <c r="M72" s="571">
        <f>SUM(事業区分!Y72+事業公益!S72)</f>
        <v>193</v>
      </c>
      <c r="N72" s="263"/>
    </row>
    <row r="73" spans="6:14" ht="24.95" customHeight="1" x14ac:dyDescent="0.15">
      <c r="F73" s="642" t="s">
        <v>832</v>
      </c>
      <c r="G73" s="583"/>
      <c r="H73" s="585"/>
      <c r="I73" s="466" t="s">
        <v>402</v>
      </c>
      <c r="J73" s="473"/>
      <c r="K73" s="591">
        <f>SUM(事業区分!W73+事業公益!Q73)</f>
        <v>24866</v>
      </c>
      <c r="L73" s="591">
        <f>SUM(事業区分!X73+事業公益!R73)</f>
        <v>0</v>
      </c>
      <c r="M73" s="591">
        <f>SUM(事業区分!Y73+事業公益!S73)</f>
        <v>24866</v>
      </c>
      <c r="N73" s="263"/>
    </row>
    <row r="74" spans="6:14" ht="24.95" customHeight="1" x14ac:dyDescent="0.15">
      <c r="F74" s="640"/>
      <c r="G74" s="583"/>
      <c r="H74" s="585"/>
      <c r="I74" s="285" t="s">
        <v>383</v>
      </c>
      <c r="J74" s="465" t="s">
        <v>403</v>
      </c>
      <c r="K74" s="571">
        <f>SUM(事業区分!W74+事業公益!Q74)</f>
        <v>24866</v>
      </c>
      <c r="L74" s="571">
        <f>SUM(事業区分!X74+事業公益!R74)</f>
        <v>0</v>
      </c>
      <c r="M74" s="571">
        <f>SUM(事業区分!Y74+事業公益!S74)</f>
        <v>24866</v>
      </c>
      <c r="N74" s="263"/>
    </row>
    <row r="75" spans="6:14" ht="24.95" customHeight="1" x14ac:dyDescent="0.15">
      <c r="F75" s="640"/>
      <c r="G75" s="583"/>
      <c r="H75" s="585"/>
      <c r="I75" s="285"/>
      <c r="J75" s="465" t="s">
        <v>685</v>
      </c>
      <c r="K75" s="571">
        <f>SUM(事業区分!W75+事業公益!Q75)</f>
        <v>24866</v>
      </c>
      <c r="L75" s="571">
        <f>SUM(事業区分!X75+事業公益!R75)</f>
        <v>0</v>
      </c>
      <c r="M75" s="571">
        <f>SUM(事業区分!Y75+事業公益!S75)</f>
        <v>24866</v>
      </c>
      <c r="N75" s="263" t="s">
        <v>745</v>
      </c>
    </row>
    <row r="76" spans="6:14" ht="24.95" customHeight="1" x14ac:dyDescent="0.15">
      <c r="F76" s="640"/>
      <c r="G76" s="583"/>
      <c r="H76" s="585"/>
      <c r="I76" s="285"/>
      <c r="J76" s="465" t="s">
        <v>386</v>
      </c>
      <c r="K76" s="571">
        <f>SUM(事業区分!W76+事業公益!Q76)</f>
        <v>0</v>
      </c>
      <c r="L76" s="571">
        <f>SUM(事業区分!X76+事業公益!R76)</f>
        <v>0</v>
      </c>
      <c r="M76" s="571">
        <f>SUM(事業区分!Y76+事業公益!S76)</f>
        <v>0</v>
      </c>
      <c r="N76" s="263"/>
    </row>
    <row r="77" spans="6:14" ht="24.95" customHeight="1" thickBot="1" x14ac:dyDescent="0.2">
      <c r="F77" s="640"/>
      <c r="G77" s="583"/>
      <c r="H77" s="585"/>
      <c r="I77" s="381"/>
      <c r="J77" s="488" t="s">
        <v>686</v>
      </c>
      <c r="K77" s="572">
        <f>SUM(事業区分!W77+事業公益!Q77)</f>
        <v>0</v>
      </c>
      <c r="L77" s="572">
        <f>SUM(事業区分!X77+事業公益!R77)</f>
        <v>0</v>
      </c>
      <c r="M77" s="572">
        <f>SUM(事業区分!Y77+事業公益!S77)</f>
        <v>0</v>
      </c>
      <c r="N77" s="264"/>
    </row>
    <row r="78" spans="6:14" ht="24.95" customHeight="1" x14ac:dyDescent="0.15">
      <c r="F78" s="640"/>
      <c r="G78" s="583"/>
      <c r="H78" s="585"/>
      <c r="I78" s="639" t="s">
        <v>404</v>
      </c>
      <c r="J78" s="485"/>
      <c r="K78" s="593">
        <f>SUM(事業区分!W78+事業公益!Q78)</f>
        <v>2762</v>
      </c>
      <c r="L78" s="593">
        <f>SUM(事業区分!X78+事業公益!R78)</f>
        <v>0</v>
      </c>
      <c r="M78" s="593">
        <f>SUM(事業区分!Y78+事業公益!S78)</f>
        <v>2762</v>
      </c>
      <c r="N78" s="349"/>
    </row>
    <row r="79" spans="6:14" ht="24.95" customHeight="1" x14ac:dyDescent="0.15">
      <c r="F79" s="640"/>
      <c r="G79" s="583"/>
      <c r="H79" s="585"/>
      <c r="I79" s="633"/>
      <c r="J79" s="465" t="s">
        <v>389</v>
      </c>
      <c r="K79" s="571">
        <f>SUM(事業区分!W79+事業公益!Q79)</f>
        <v>0</v>
      </c>
      <c r="L79" s="571">
        <f>SUM(事業区分!X79+事業公益!R79)</f>
        <v>0</v>
      </c>
      <c r="M79" s="571">
        <f>SUM(事業区分!Y79+事業公益!S79)</f>
        <v>0</v>
      </c>
      <c r="N79" s="263"/>
    </row>
    <row r="80" spans="6:14" ht="24.95" customHeight="1" x14ac:dyDescent="0.15">
      <c r="F80" s="640"/>
      <c r="G80" s="583"/>
      <c r="H80" s="585"/>
      <c r="I80" s="633"/>
      <c r="J80" s="465" t="s">
        <v>685</v>
      </c>
      <c r="K80" s="571">
        <f>SUM(事業区分!W80+事業公益!Q80)</f>
        <v>0</v>
      </c>
      <c r="L80" s="571">
        <f>SUM(事業区分!X80+事業公益!R80)</f>
        <v>0</v>
      </c>
      <c r="M80" s="571">
        <f>SUM(事業区分!Y80+事業公益!S80)</f>
        <v>0</v>
      </c>
      <c r="N80" s="263"/>
    </row>
    <row r="81" spans="6:14" ht="24.95" customHeight="1" x14ac:dyDescent="0.15">
      <c r="F81" s="640"/>
      <c r="G81" s="583"/>
      <c r="H81" s="585"/>
      <c r="I81" s="633"/>
      <c r="J81" s="465" t="s">
        <v>392</v>
      </c>
      <c r="K81" s="571">
        <f>SUM(事業区分!W81+事業公益!Q81)</f>
        <v>2762</v>
      </c>
      <c r="L81" s="571">
        <f>SUM(事業区分!X81+事業公益!R81)</f>
        <v>0</v>
      </c>
      <c r="M81" s="571">
        <f>SUM(事業区分!Y81+事業公益!S81)</f>
        <v>2762</v>
      </c>
      <c r="N81" s="263"/>
    </row>
    <row r="82" spans="6:14" ht="24.95" customHeight="1" x14ac:dyDescent="0.15">
      <c r="F82" s="640"/>
      <c r="G82" s="583"/>
      <c r="H82" s="585"/>
      <c r="I82" s="633"/>
      <c r="J82" s="467" t="s">
        <v>685</v>
      </c>
      <c r="K82" s="571">
        <f>SUM(事業区分!W82+事業公益!Q82)</f>
        <v>2762</v>
      </c>
      <c r="L82" s="571">
        <f>SUM(事業区分!X82+事業公益!R82)</f>
        <v>0</v>
      </c>
      <c r="M82" s="571">
        <f>SUM(事業区分!Y82+事業公益!S82)</f>
        <v>2762</v>
      </c>
      <c r="N82" s="263" t="s">
        <v>744</v>
      </c>
    </row>
    <row r="83" spans="6:14" ht="24.95" customHeight="1" x14ac:dyDescent="0.15">
      <c r="F83" s="640"/>
      <c r="G83" s="583"/>
      <c r="H83" s="585"/>
      <c r="I83" s="633"/>
      <c r="J83" s="465" t="s">
        <v>395</v>
      </c>
      <c r="K83" s="571">
        <f>SUM(事業区分!W83+事業公益!Q83)</f>
        <v>0</v>
      </c>
      <c r="L83" s="571">
        <f>SUM(事業区分!X83+事業公益!R83)</f>
        <v>0</v>
      </c>
      <c r="M83" s="571">
        <f>SUM(事業区分!Y83+事業公益!S83)</f>
        <v>0</v>
      </c>
      <c r="N83" s="263"/>
    </row>
    <row r="84" spans="6:14" ht="24.95" customHeight="1" x14ac:dyDescent="0.15">
      <c r="F84" s="640"/>
      <c r="G84" s="583"/>
      <c r="H84" s="585"/>
      <c r="I84" s="633"/>
      <c r="J84" s="468" t="s">
        <v>686</v>
      </c>
      <c r="K84" s="571">
        <f>SUM(事業区分!W84+事業公益!Q84)</f>
        <v>0</v>
      </c>
      <c r="L84" s="571">
        <f>SUM(事業区分!X84+事業公益!R84)</f>
        <v>0</v>
      </c>
      <c r="M84" s="571">
        <f>SUM(事業区分!Y84+事業公益!S84)</f>
        <v>0</v>
      </c>
      <c r="N84" s="263"/>
    </row>
    <row r="85" spans="6:14" ht="24.95" customHeight="1" x14ac:dyDescent="0.15">
      <c r="F85" s="640"/>
      <c r="G85" s="583"/>
      <c r="H85" s="585"/>
      <c r="I85" s="633"/>
      <c r="J85" s="467" t="s">
        <v>405</v>
      </c>
      <c r="K85" s="571">
        <f>SUM(事業区分!W85+事業公益!Q85)</f>
        <v>0</v>
      </c>
      <c r="L85" s="571">
        <f>SUM(事業区分!X85+事業公益!R85)</f>
        <v>0</v>
      </c>
      <c r="M85" s="571">
        <f>SUM(事業区分!Y85+事業公益!S85)</f>
        <v>0</v>
      </c>
      <c r="N85" s="263"/>
    </row>
    <row r="86" spans="6:14" ht="24.95" customHeight="1" thickBot="1" x14ac:dyDescent="0.2">
      <c r="F86" s="640"/>
      <c r="G86" s="583"/>
      <c r="H86" s="585"/>
      <c r="I86" s="634"/>
      <c r="J86" s="488" t="s">
        <v>686</v>
      </c>
      <c r="K86" s="572">
        <f>SUM(事業区分!W86+事業公益!Q86)</f>
        <v>0</v>
      </c>
      <c r="L86" s="572">
        <f>SUM(事業区分!X86+事業公益!R86)</f>
        <v>0</v>
      </c>
      <c r="M86" s="572">
        <f>SUM(事業区分!Y86+事業公益!S86)</f>
        <v>0</v>
      </c>
      <c r="N86" s="264"/>
    </row>
    <row r="87" spans="6:14" ht="24.95" customHeight="1" x14ac:dyDescent="0.15">
      <c r="F87" s="640"/>
      <c r="G87" s="583"/>
      <c r="H87" s="585"/>
      <c r="I87" s="639" t="s">
        <v>36</v>
      </c>
      <c r="J87" s="485"/>
      <c r="K87" s="593">
        <f>SUM(事業区分!W87+事業公益!Q87)</f>
        <v>24400</v>
      </c>
      <c r="L87" s="593">
        <f>SUM(事業区分!X87+事業公益!R87)</f>
        <v>0</v>
      </c>
      <c r="M87" s="593">
        <f>SUM(事業区分!Y87+事業公益!S87)</f>
        <v>24400</v>
      </c>
      <c r="N87" s="349"/>
    </row>
    <row r="88" spans="6:14" ht="24.95" customHeight="1" x14ac:dyDescent="0.15">
      <c r="F88" s="640"/>
      <c r="G88" s="583"/>
      <c r="H88" s="585"/>
      <c r="I88" s="633"/>
      <c r="J88" s="465" t="s">
        <v>409</v>
      </c>
      <c r="K88" s="571">
        <f>SUM(事業区分!W88+事業公益!Q88)</f>
        <v>21400</v>
      </c>
      <c r="L88" s="571">
        <f>SUM(事業区分!X88+事業公益!R88)</f>
        <v>0</v>
      </c>
      <c r="M88" s="571">
        <f>SUM(事業区分!Y88+事業公益!S88)</f>
        <v>21400</v>
      </c>
      <c r="N88" s="263" t="s">
        <v>746</v>
      </c>
    </row>
    <row r="89" spans="6:14" ht="24.95" customHeight="1" thickBot="1" x14ac:dyDescent="0.2">
      <c r="F89" s="640"/>
      <c r="G89" s="583"/>
      <c r="H89" s="585"/>
      <c r="I89" s="634"/>
      <c r="J89" s="487" t="s">
        <v>410</v>
      </c>
      <c r="K89" s="572">
        <f>SUM(事業区分!W89+事業公益!Q89)</f>
        <v>3000</v>
      </c>
      <c r="L89" s="572">
        <f>SUM(事業区分!X89+事業公益!R89)</f>
        <v>0</v>
      </c>
      <c r="M89" s="572">
        <f>SUM(事業区分!Y89+事業公益!S89)</f>
        <v>3000</v>
      </c>
      <c r="N89" s="264" t="s">
        <v>835</v>
      </c>
    </row>
    <row r="90" spans="6:14" ht="24.95" customHeight="1" x14ac:dyDescent="0.15">
      <c r="F90" s="640"/>
      <c r="G90" s="583"/>
      <c r="H90" s="585"/>
      <c r="I90" s="639" t="s">
        <v>37</v>
      </c>
      <c r="J90" s="485"/>
      <c r="K90" s="593">
        <f>SUM(事業区分!W90+事業公益!Q90)</f>
        <v>3920</v>
      </c>
      <c r="L90" s="593">
        <f>SUM(事業区分!X90+事業公益!R90)</f>
        <v>0</v>
      </c>
      <c r="M90" s="593">
        <f>SUM(事業区分!Y90+事業公益!S90)</f>
        <v>3920</v>
      </c>
      <c r="N90" s="349"/>
    </row>
    <row r="91" spans="6:14" ht="24.95" customHeight="1" x14ac:dyDescent="0.15">
      <c r="F91" s="640"/>
      <c r="G91" s="583"/>
      <c r="H91" s="585"/>
      <c r="I91" s="633"/>
      <c r="J91" s="467" t="s">
        <v>39</v>
      </c>
      <c r="K91" s="571">
        <f>SUM(事業区分!W91+事業公益!Q91)</f>
        <v>0</v>
      </c>
      <c r="L91" s="571">
        <f>SUM(事業区分!X91+事業公益!R91)</f>
        <v>0</v>
      </c>
      <c r="M91" s="571">
        <f>SUM(事業区分!Y91+事業公益!S91)</f>
        <v>0</v>
      </c>
      <c r="N91" s="263"/>
    </row>
    <row r="92" spans="6:14" ht="24.95" customHeight="1" x14ac:dyDescent="0.15">
      <c r="F92" s="640"/>
      <c r="G92" s="583"/>
      <c r="H92" s="585"/>
      <c r="I92" s="633"/>
      <c r="J92" s="467" t="s">
        <v>411</v>
      </c>
      <c r="K92" s="571">
        <f>SUM(事業区分!W92+事業公益!Q92)</f>
        <v>0</v>
      </c>
      <c r="L92" s="571">
        <f>SUM(事業区分!X92+事業公益!R92)</f>
        <v>0</v>
      </c>
      <c r="M92" s="571">
        <f>SUM(事業区分!Y92+事業公益!S92)</f>
        <v>0</v>
      </c>
      <c r="N92" s="263"/>
    </row>
    <row r="93" spans="6:14" ht="24.95" customHeight="1" x14ac:dyDescent="0.15">
      <c r="F93" s="640"/>
      <c r="G93" s="583"/>
      <c r="H93" s="585"/>
      <c r="I93" s="633"/>
      <c r="J93" s="467" t="s">
        <v>412</v>
      </c>
      <c r="K93" s="571">
        <f>SUM(事業区分!W93+事業公益!Q93)</f>
        <v>0</v>
      </c>
      <c r="L93" s="571">
        <f>SUM(事業区分!X93+事業公益!R93)</f>
        <v>0</v>
      </c>
      <c r="M93" s="571">
        <f>SUM(事業区分!Y93+事業公益!S93)</f>
        <v>0</v>
      </c>
      <c r="N93" s="263"/>
    </row>
    <row r="94" spans="6:14" ht="24.95" customHeight="1" x14ac:dyDescent="0.15">
      <c r="F94" s="640"/>
      <c r="G94" s="583"/>
      <c r="H94" s="585"/>
      <c r="I94" s="633"/>
      <c r="J94" s="467" t="s">
        <v>413</v>
      </c>
      <c r="K94" s="571">
        <f>SUM(事業区分!W94+事業公益!Q94)</f>
        <v>3920</v>
      </c>
      <c r="L94" s="571">
        <f>SUM(事業区分!X94+事業公益!R94)</f>
        <v>0</v>
      </c>
      <c r="M94" s="571">
        <f>SUM(事業区分!Y94+事業公益!S94)</f>
        <v>3920</v>
      </c>
      <c r="N94" s="263" t="s">
        <v>747</v>
      </c>
    </row>
    <row r="95" spans="6:14" ht="24.95" customHeight="1" thickBot="1" x14ac:dyDescent="0.2">
      <c r="F95" s="640"/>
      <c r="G95" s="583"/>
      <c r="H95" s="585"/>
      <c r="I95" s="634"/>
      <c r="J95" s="483" t="s">
        <v>41</v>
      </c>
      <c r="K95" s="572">
        <f>SUM(事業区分!W95+事業公益!Q95)</f>
        <v>0</v>
      </c>
      <c r="L95" s="572">
        <f>SUM(事業区分!X95+事業公益!R95)</f>
        <v>0</v>
      </c>
      <c r="M95" s="572">
        <f>SUM(事業区分!Y95+事業公益!S95)</f>
        <v>0</v>
      </c>
      <c r="N95" s="264"/>
    </row>
    <row r="96" spans="6:14" ht="24.95" customHeight="1" x14ac:dyDescent="0.15">
      <c r="F96" s="640"/>
      <c r="G96" s="583"/>
      <c r="H96" s="585"/>
      <c r="I96" s="633" t="s">
        <v>26</v>
      </c>
      <c r="J96" s="484"/>
      <c r="K96" s="575">
        <f>SUM(事業区分!W96+事業公益!Q96)</f>
        <v>0</v>
      </c>
      <c r="L96" s="575">
        <f>SUM(事業区分!X96+事業公益!R96)</f>
        <v>0</v>
      </c>
      <c r="M96" s="575">
        <f>SUM(事業区分!Y96+事業公益!S96)</f>
        <v>0</v>
      </c>
      <c r="N96" s="482"/>
    </row>
    <row r="97" spans="6:14" ht="24.95" customHeight="1" x14ac:dyDescent="0.15">
      <c r="F97" s="640"/>
      <c r="G97" s="583"/>
      <c r="H97" s="585"/>
      <c r="I97" s="633"/>
      <c r="J97" s="467" t="s">
        <v>414</v>
      </c>
      <c r="K97" s="571">
        <f>SUM(事業区分!W97+事業公益!Q97)</f>
        <v>0</v>
      </c>
      <c r="L97" s="571">
        <f>SUM(事業区分!X97+事業公益!R97)</f>
        <v>0</v>
      </c>
      <c r="M97" s="571">
        <f>SUM(事業区分!Y97+事業公益!S97)</f>
        <v>0</v>
      </c>
      <c r="N97" s="263"/>
    </row>
    <row r="98" spans="6:14" ht="24.95" customHeight="1" x14ac:dyDescent="0.15">
      <c r="F98" s="640"/>
      <c r="G98" s="583"/>
      <c r="H98" s="585"/>
      <c r="I98" s="633"/>
      <c r="J98" s="467" t="s">
        <v>44</v>
      </c>
      <c r="K98" s="571">
        <f>SUM(事業区分!W98+事業公益!Q98)</f>
        <v>0</v>
      </c>
      <c r="L98" s="571">
        <f>SUM(事業区分!X98+事業公益!R98)</f>
        <v>0</v>
      </c>
      <c r="M98" s="571">
        <f>SUM(事業区分!Y98+事業公益!S98)</f>
        <v>0</v>
      </c>
      <c r="N98" s="263"/>
    </row>
    <row r="99" spans="6:14" ht="24.95" customHeight="1" x14ac:dyDescent="0.15">
      <c r="F99" s="640"/>
      <c r="G99" s="583"/>
      <c r="H99" s="585"/>
      <c r="I99" s="633"/>
      <c r="J99" s="467" t="s">
        <v>415</v>
      </c>
      <c r="K99" s="571">
        <f>SUM(事業区分!W99+事業公益!Q99)</f>
        <v>0</v>
      </c>
      <c r="L99" s="571">
        <f>SUM(事業区分!X99+事業公益!R99)</f>
        <v>0</v>
      </c>
      <c r="M99" s="571">
        <f>SUM(事業区分!Y99+事業公益!S99)</f>
        <v>0</v>
      </c>
      <c r="N99" s="263"/>
    </row>
    <row r="100" spans="6:14" ht="24.95" customHeight="1" thickBot="1" x14ac:dyDescent="0.2">
      <c r="F100" s="640"/>
      <c r="G100" s="583"/>
      <c r="H100" s="587"/>
      <c r="I100" s="634"/>
      <c r="J100" s="483" t="s">
        <v>26</v>
      </c>
      <c r="K100" s="572">
        <f>SUM(事業区分!W100+事業公益!Q100)</f>
        <v>0</v>
      </c>
      <c r="L100" s="572">
        <f>SUM(事業区分!X100+事業公益!R100)</f>
        <v>0</v>
      </c>
      <c r="M100" s="572">
        <f>SUM(事業区分!Y100+事業公益!S100)</f>
        <v>0</v>
      </c>
      <c r="N100" s="264"/>
    </row>
    <row r="101" spans="6:14" ht="24.95" customHeight="1" x14ac:dyDescent="0.15">
      <c r="F101" s="640"/>
      <c r="G101" s="583"/>
      <c r="H101" s="628" t="s">
        <v>417</v>
      </c>
      <c r="I101" s="464"/>
      <c r="J101" s="485"/>
      <c r="K101" s="593">
        <f>SUM(事業区分!W101+事業公益!Q101)</f>
        <v>900</v>
      </c>
      <c r="L101" s="593">
        <f>SUM(事業区分!X101+事業公益!R101)</f>
        <v>0</v>
      </c>
      <c r="M101" s="593">
        <f>SUM(事業区分!Y101+事業公益!S101)</f>
        <v>900</v>
      </c>
      <c r="N101" s="349"/>
    </row>
    <row r="102" spans="6:14" ht="24.95" customHeight="1" x14ac:dyDescent="0.15">
      <c r="F102" s="640"/>
      <c r="G102" s="583"/>
      <c r="H102" s="631"/>
      <c r="I102" s="632" t="s">
        <v>418</v>
      </c>
      <c r="J102" s="467"/>
      <c r="K102" s="570">
        <f>SUM(事業区分!W102+事業公益!Q102)</f>
        <v>900</v>
      </c>
      <c r="L102" s="570">
        <f>SUM(事業区分!X102+事業公益!R102)</f>
        <v>0</v>
      </c>
      <c r="M102" s="570">
        <f>SUM(事業区分!Y102+事業公益!S102)</f>
        <v>900</v>
      </c>
      <c r="N102" s="603" t="s">
        <v>821</v>
      </c>
    </row>
    <row r="103" spans="6:14" ht="24.95" customHeight="1" x14ac:dyDescent="0.15">
      <c r="F103" s="640"/>
      <c r="G103" s="583"/>
      <c r="H103" s="631"/>
      <c r="I103" s="633"/>
      <c r="J103" s="467" t="s">
        <v>419</v>
      </c>
      <c r="K103" s="571">
        <f>SUM(事業区分!W103+事業公益!Q103)</f>
        <v>900</v>
      </c>
      <c r="L103" s="571">
        <f>SUM(事業区分!X103+事業公益!R103)</f>
        <v>0</v>
      </c>
      <c r="M103" s="571">
        <f>SUM(事業区分!Y103+事業公益!S103)</f>
        <v>900</v>
      </c>
      <c r="N103" s="263" t="s">
        <v>748</v>
      </c>
    </row>
    <row r="104" spans="6:14" ht="24.95" customHeight="1" x14ac:dyDescent="0.15">
      <c r="F104" s="640"/>
      <c r="G104" s="583"/>
      <c r="H104" s="631"/>
      <c r="I104" s="635"/>
      <c r="J104" s="467" t="s">
        <v>422</v>
      </c>
      <c r="K104" s="571">
        <f>SUM(事業区分!W104+事業公益!Q104)</f>
        <v>0</v>
      </c>
      <c r="L104" s="571">
        <f>SUM(事業区分!X104+事業公益!R104)</f>
        <v>0</v>
      </c>
      <c r="M104" s="571">
        <f>SUM(事業区分!Y104+事業公益!S104)</f>
        <v>0</v>
      </c>
      <c r="N104" s="263"/>
    </row>
    <row r="105" spans="6:14" ht="24.95" customHeight="1" x14ac:dyDescent="0.15">
      <c r="F105" s="640"/>
      <c r="G105" s="583"/>
      <c r="H105" s="631"/>
      <c r="I105" s="632" t="s">
        <v>47</v>
      </c>
      <c r="J105" s="467"/>
      <c r="K105" s="571">
        <f>SUM(事業区分!W105+事業公益!Q105)</f>
        <v>0</v>
      </c>
      <c r="L105" s="571">
        <f>SUM(事業区分!X105+事業公益!R105)</f>
        <v>0</v>
      </c>
      <c r="M105" s="571">
        <f>SUM(事業区分!Y105+事業公益!S105)</f>
        <v>0</v>
      </c>
      <c r="N105" s="263"/>
    </row>
    <row r="106" spans="6:14" ht="24.95" customHeight="1" x14ac:dyDescent="0.15">
      <c r="F106" s="640"/>
      <c r="G106" s="583"/>
      <c r="H106" s="631"/>
      <c r="I106" s="635"/>
      <c r="J106" s="467" t="s">
        <v>47</v>
      </c>
      <c r="K106" s="571">
        <f>SUM(事業区分!W106+事業公益!Q106)</f>
        <v>0</v>
      </c>
      <c r="L106" s="571">
        <f>SUM(事業区分!X106+事業公益!R106)</f>
        <v>0</v>
      </c>
      <c r="M106" s="571">
        <f>SUM(事業区分!Y106+事業公益!S106)</f>
        <v>0</v>
      </c>
      <c r="N106" s="263"/>
    </row>
    <row r="107" spans="6:14" ht="24.95" customHeight="1" x14ac:dyDescent="0.15">
      <c r="F107" s="640"/>
      <c r="G107" s="583"/>
      <c r="H107" s="631"/>
      <c r="I107" s="632" t="s">
        <v>26</v>
      </c>
      <c r="J107" s="467"/>
      <c r="K107" s="571">
        <f>SUM(事業区分!W107+事業公益!Q107)</f>
        <v>0</v>
      </c>
      <c r="L107" s="571">
        <f>SUM(事業区分!X107+事業公益!R107)</f>
        <v>0</v>
      </c>
      <c r="M107" s="571">
        <f>SUM(事業区分!Y107+事業公益!S107)</f>
        <v>0</v>
      </c>
      <c r="N107" s="263"/>
    </row>
    <row r="108" spans="6:14" ht="24.95" customHeight="1" x14ac:dyDescent="0.15">
      <c r="F108" s="640"/>
      <c r="G108" s="583"/>
      <c r="H108" s="631"/>
      <c r="I108" s="633"/>
      <c r="J108" s="467" t="s">
        <v>414</v>
      </c>
      <c r="K108" s="571">
        <f>SUM(事業区分!W108+事業公益!Q108)</f>
        <v>0</v>
      </c>
      <c r="L108" s="571">
        <f>SUM(事業区分!X108+事業公益!R108)</f>
        <v>0</v>
      </c>
      <c r="M108" s="571">
        <f>SUM(事業区分!Y108+事業公益!S108)</f>
        <v>0</v>
      </c>
      <c r="N108" s="263"/>
    </row>
    <row r="109" spans="6:14" ht="24.95" customHeight="1" x14ac:dyDescent="0.15">
      <c r="F109" s="640"/>
      <c r="G109" s="583"/>
      <c r="H109" s="631"/>
      <c r="I109" s="633"/>
      <c r="J109" s="467" t="s">
        <v>415</v>
      </c>
      <c r="K109" s="571">
        <f>SUM(事業区分!W109+事業公益!Q109)</f>
        <v>0</v>
      </c>
      <c r="L109" s="571">
        <f>SUM(事業区分!X109+事業公益!R109)</f>
        <v>0</v>
      </c>
      <c r="M109" s="571">
        <f>SUM(事業区分!Y109+事業公益!S109)</f>
        <v>0</v>
      </c>
      <c r="N109" s="263"/>
    </row>
    <row r="110" spans="6:14" ht="24.95" customHeight="1" thickBot="1" x14ac:dyDescent="0.2">
      <c r="F110" s="640"/>
      <c r="G110" s="583"/>
      <c r="H110" s="629"/>
      <c r="I110" s="634"/>
      <c r="J110" s="483" t="s">
        <v>26</v>
      </c>
      <c r="K110" s="572">
        <f>SUM(事業区分!W110+事業公益!Q110)</f>
        <v>0</v>
      </c>
      <c r="L110" s="572">
        <f>SUM(事業区分!X110+事業公益!R110)</f>
        <v>0</v>
      </c>
      <c r="M110" s="572">
        <f>SUM(事業区分!Y110+事業公益!S110)</f>
        <v>0</v>
      </c>
      <c r="N110" s="264"/>
    </row>
    <row r="111" spans="6:14" ht="24.95" customHeight="1" x14ac:dyDescent="0.15">
      <c r="F111" s="640"/>
      <c r="G111" s="583"/>
      <c r="H111" s="628" t="s">
        <v>26</v>
      </c>
      <c r="I111" s="464"/>
      <c r="J111" s="471"/>
      <c r="K111" s="574">
        <f>SUM(事業区分!W111+事業公益!Q111)</f>
        <v>0</v>
      </c>
      <c r="L111" s="574">
        <f>SUM(事業区分!X111+事業公益!R111)</f>
        <v>0</v>
      </c>
      <c r="M111" s="574">
        <f>SUM(事業区分!Y111+事業公益!S111)</f>
        <v>0</v>
      </c>
      <c r="N111" s="349"/>
    </row>
    <row r="112" spans="6:14" ht="24.95" customHeight="1" x14ac:dyDescent="0.15">
      <c r="F112" s="640"/>
      <c r="G112" s="583"/>
      <c r="H112" s="631"/>
      <c r="I112" s="632" t="s">
        <v>26</v>
      </c>
      <c r="J112" s="468"/>
      <c r="K112" s="571">
        <f>SUM(事業区分!W112+事業公益!Q112)</f>
        <v>0</v>
      </c>
      <c r="L112" s="571">
        <f>SUM(事業区分!X112+事業公益!R112)</f>
        <v>0</v>
      </c>
      <c r="M112" s="571">
        <f>SUM(事業区分!Y112+事業公益!S112)</f>
        <v>0</v>
      </c>
      <c r="N112" s="263"/>
    </row>
    <row r="113" spans="6:14" ht="24.95" customHeight="1" x14ac:dyDescent="0.15">
      <c r="F113" s="640"/>
      <c r="G113" s="583"/>
      <c r="H113" s="631"/>
      <c r="I113" s="633"/>
      <c r="J113" s="467" t="s">
        <v>414</v>
      </c>
      <c r="K113" s="571">
        <f>SUM(事業区分!W113+事業公益!Q113)</f>
        <v>0</v>
      </c>
      <c r="L113" s="571">
        <f>SUM(事業区分!X113+事業公益!R113)</f>
        <v>0</v>
      </c>
      <c r="M113" s="571">
        <f>SUM(事業区分!Y113+事業公益!S113)</f>
        <v>0</v>
      </c>
      <c r="N113" s="263"/>
    </row>
    <row r="114" spans="6:14" ht="24.95" customHeight="1" x14ac:dyDescent="0.15">
      <c r="F114" s="640"/>
      <c r="G114" s="583"/>
      <c r="H114" s="631"/>
      <c r="I114" s="633"/>
      <c r="J114" s="467" t="s">
        <v>415</v>
      </c>
      <c r="K114" s="571">
        <f>SUM(事業区分!W114+事業公益!Q114)</f>
        <v>0</v>
      </c>
      <c r="L114" s="571">
        <f>SUM(事業区分!X114+事業公益!R114)</f>
        <v>0</v>
      </c>
      <c r="M114" s="571">
        <f>SUM(事業区分!Y114+事業公益!S114)</f>
        <v>0</v>
      </c>
      <c r="N114" s="263"/>
    </row>
    <row r="115" spans="6:14" ht="24.95" customHeight="1" thickBot="1" x14ac:dyDescent="0.2">
      <c r="F115" s="640"/>
      <c r="G115" s="583"/>
      <c r="H115" s="629"/>
      <c r="I115" s="634"/>
      <c r="J115" s="483" t="s">
        <v>26</v>
      </c>
      <c r="K115" s="572">
        <f>SUM(事業区分!W115+事業公益!Q115)</f>
        <v>0</v>
      </c>
      <c r="L115" s="572">
        <f>SUM(事業区分!X115+事業公益!R115)</f>
        <v>0</v>
      </c>
      <c r="M115" s="572">
        <f>SUM(事業区分!Y115+事業公益!S115)</f>
        <v>0</v>
      </c>
      <c r="N115" s="264"/>
    </row>
    <row r="116" spans="6:14" ht="24.95" customHeight="1" x14ac:dyDescent="0.15">
      <c r="F116" s="640"/>
      <c r="G116" s="583"/>
      <c r="H116" s="628" t="s">
        <v>55</v>
      </c>
      <c r="I116" s="464"/>
      <c r="J116" s="485"/>
      <c r="K116" s="574">
        <f>SUM(事業区分!W116+事業公益!Q116)</f>
        <v>0</v>
      </c>
      <c r="L116" s="574">
        <f>SUM(事業区分!X116+事業公益!R116)</f>
        <v>0</v>
      </c>
      <c r="M116" s="574">
        <f>SUM(事業区分!Y116+事業公益!S116)</f>
        <v>0</v>
      </c>
      <c r="N116" s="349"/>
    </row>
    <row r="117" spans="6:14" ht="24.95" customHeight="1" thickBot="1" x14ac:dyDescent="0.2">
      <c r="F117" s="640"/>
      <c r="G117" s="583"/>
      <c r="H117" s="629"/>
      <c r="I117" s="490" t="s">
        <v>55</v>
      </c>
      <c r="J117" s="483"/>
      <c r="K117" s="572">
        <f>SUM(事業区分!W117+事業公益!Q117)</f>
        <v>0</v>
      </c>
      <c r="L117" s="572">
        <f>SUM(事業区分!X117+事業公益!R117)</f>
        <v>0</v>
      </c>
      <c r="M117" s="572">
        <f>SUM(事業区分!Y117+事業公益!S117)</f>
        <v>0</v>
      </c>
      <c r="N117" s="264"/>
    </row>
    <row r="118" spans="6:14" ht="24.95" customHeight="1" x14ac:dyDescent="0.15">
      <c r="F118" s="640"/>
      <c r="G118" s="583"/>
      <c r="H118" s="628" t="s">
        <v>364</v>
      </c>
      <c r="I118" s="464"/>
      <c r="J118" s="485"/>
      <c r="K118" s="574">
        <f>SUM(事業区分!W118+事業公益!Q118)</f>
        <v>0</v>
      </c>
      <c r="L118" s="574">
        <f>SUM(事業区分!X118+事業公益!R118)</f>
        <v>0</v>
      </c>
      <c r="M118" s="574">
        <f>SUM(事業区分!Y118+事業公益!S118)</f>
        <v>0</v>
      </c>
      <c r="N118" s="349"/>
    </row>
    <row r="119" spans="6:14" ht="24.95" customHeight="1" thickBot="1" x14ac:dyDescent="0.2">
      <c r="F119" s="640"/>
      <c r="G119" s="583"/>
      <c r="H119" s="629"/>
      <c r="I119" s="487" t="s">
        <v>364</v>
      </c>
      <c r="J119" s="483"/>
      <c r="K119" s="572">
        <f>SUM(事業区分!W119+事業公益!Q119)</f>
        <v>0</v>
      </c>
      <c r="L119" s="572">
        <f>SUM(事業区分!X119+事業公益!R119)</f>
        <v>0</v>
      </c>
      <c r="M119" s="572">
        <f>SUM(事業区分!Y119+事業公益!S119)</f>
        <v>0</v>
      </c>
      <c r="N119" s="264"/>
    </row>
    <row r="120" spans="6:14" ht="24.95" customHeight="1" x14ac:dyDescent="0.15">
      <c r="F120" s="640"/>
      <c r="G120" s="583"/>
      <c r="H120" s="631" t="s">
        <v>56</v>
      </c>
      <c r="I120" s="480"/>
      <c r="J120" s="481"/>
      <c r="K120" s="594">
        <f>SUM(事業区分!W120+事業公益!Q120)</f>
        <v>70</v>
      </c>
      <c r="L120" s="594">
        <f>SUM(事業区分!X120+事業公益!R120)</f>
        <v>0</v>
      </c>
      <c r="M120" s="594">
        <f>SUM(事業区分!Y120+事業公益!S120)</f>
        <v>70</v>
      </c>
      <c r="N120" s="482"/>
    </row>
    <row r="121" spans="6:14" ht="24.95" customHeight="1" thickBot="1" x14ac:dyDescent="0.2">
      <c r="F121" s="640"/>
      <c r="G121" s="583"/>
      <c r="H121" s="629"/>
      <c r="I121" s="487" t="s">
        <v>56</v>
      </c>
      <c r="J121" s="483"/>
      <c r="K121" s="572">
        <f>SUM(事業区分!W121+事業公益!Q121)</f>
        <v>70</v>
      </c>
      <c r="L121" s="572">
        <f>SUM(事業区分!X121+事業公益!R121)</f>
        <v>0</v>
      </c>
      <c r="M121" s="572">
        <f>SUM(事業区分!Y121+事業公益!S121)</f>
        <v>70</v>
      </c>
      <c r="N121" s="264" t="s">
        <v>749</v>
      </c>
    </row>
    <row r="122" spans="6:14" ht="24.95" customHeight="1" x14ac:dyDescent="0.15">
      <c r="F122" s="640"/>
      <c r="G122" s="583"/>
      <c r="H122" s="631" t="s">
        <v>209</v>
      </c>
      <c r="I122" s="480"/>
      <c r="J122" s="481"/>
      <c r="K122" s="544">
        <f>SUM(事業区分!W122+事業公益!Q122)</f>
        <v>504</v>
      </c>
      <c r="L122" s="544">
        <f>SUM(事業区分!X122+事業公益!R122)</f>
        <v>0</v>
      </c>
      <c r="M122" s="544">
        <f>SUM(事業区分!Y122+事業公益!S122)</f>
        <v>504</v>
      </c>
      <c r="N122" s="482"/>
    </row>
    <row r="123" spans="6:14" ht="24.95" customHeight="1" x14ac:dyDescent="0.15">
      <c r="F123" s="640"/>
      <c r="G123" s="583"/>
      <c r="H123" s="631"/>
      <c r="I123" s="465" t="s">
        <v>425</v>
      </c>
      <c r="J123" s="467"/>
      <c r="K123" s="571">
        <f>SUM(事業区分!W123+事業公益!Q123)</f>
        <v>4</v>
      </c>
      <c r="L123" s="571">
        <f>SUM(事業区分!X123+事業公益!R123)</f>
        <v>0</v>
      </c>
      <c r="M123" s="571">
        <f>SUM(事業区分!Y123+事業公益!S123)</f>
        <v>4</v>
      </c>
      <c r="N123" s="263"/>
    </row>
    <row r="124" spans="6:14" ht="24.95" customHeight="1" x14ac:dyDescent="0.15">
      <c r="F124" s="640"/>
      <c r="G124" s="583"/>
      <c r="H124" s="631"/>
      <c r="I124" s="632" t="s">
        <v>427</v>
      </c>
      <c r="J124" s="467"/>
      <c r="K124" s="571">
        <f>SUM(事業区分!W124+事業公益!Q124)</f>
        <v>500</v>
      </c>
      <c r="L124" s="571">
        <f>SUM(事業区分!X124+事業公益!R124)</f>
        <v>0</v>
      </c>
      <c r="M124" s="571">
        <f>SUM(事業区分!Y124+事業公益!S124)</f>
        <v>500</v>
      </c>
      <c r="N124" s="263"/>
    </row>
    <row r="125" spans="6:14" ht="24.95" customHeight="1" x14ac:dyDescent="0.15">
      <c r="F125" s="640"/>
      <c r="G125" s="583"/>
      <c r="H125" s="631"/>
      <c r="I125" s="633"/>
      <c r="J125" s="467" t="s">
        <v>428</v>
      </c>
      <c r="K125" s="571">
        <f>SUM(事業区分!W125+事業公益!Q125)</f>
        <v>0</v>
      </c>
      <c r="L125" s="571">
        <f>SUM(事業区分!X125+事業公益!R125)</f>
        <v>0</v>
      </c>
      <c r="M125" s="571">
        <f>SUM(事業区分!Y125+事業公益!S125)</f>
        <v>0</v>
      </c>
      <c r="N125" s="263"/>
    </row>
    <row r="126" spans="6:14" ht="24.95" customHeight="1" thickBot="1" x14ac:dyDescent="0.2">
      <c r="F126" s="640"/>
      <c r="G126" s="583"/>
      <c r="H126" s="629"/>
      <c r="I126" s="633"/>
      <c r="J126" s="491" t="s">
        <v>427</v>
      </c>
      <c r="K126" s="576">
        <f>SUM(事業区分!W126+事業公益!Q126)</f>
        <v>500</v>
      </c>
      <c r="L126" s="576">
        <f>SUM(事業区分!X126+事業公益!R126)</f>
        <v>0</v>
      </c>
      <c r="M126" s="576">
        <f>SUM(事業区分!Y126+事業公益!S126)</f>
        <v>500</v>
      </c>
      <c r="N126" s="492" t="s">
        <v>750</v>
      </c>
    </row>
    <row r="127" spans="6:14" ht="24.95" customHeight="1" thickBot="1" x14ac:dyDescent="0.2">
      <c r="F127" s="641"/>
      <c r="G127" s="579"/>
      <c r="H127" s="636" t="s">
        <v>433</v>
      </c>
      <c r="I127" s="637"/>
      <c r="J127" s="638"/>
      <c r="K127" s="534">
        <f>SUM(事業区分!W127+事業公益!Q127)</f>
        <v>204105</v>
      </c>
      <c r="L127" s="534">
        <f>SUM(事業区分!X127+事業公益!R127)</f>
        <v>0</v>
      </c>
      <c r="M127" s="534">
        <f>SUM(事業区分!Y127+事業公益!S127)</f>
        <v>204105</v>
      </c>
      <c r="N127" s="493"/>
    </row>
    <row r="128" spans="6:14" ht="24.95" customHeight="1" x14ac:dyDescent="0.15">
      <c r="F128" s="609"/>
      <c r="G128" s="612"/>
      <c r="H128" s="628" t="s">
        <v>66</v>
      </c>
      <c r="I128" s="464"/>
      <c r="J128" s="471"/>
      <c r="K128" s="593">
        <f>SUM(事業区分!W128+事業公益!Q128)</f>
        <v>153104</v>
      </c>
      <c r="L128" s="593">
        <f>SUM(事業区分!X128+事業公益!R128)</f>
        <v>0</v>
      </c>
      <c r="M128" s="593">
        <f>SUM(事業区分!Y128+事業公益!S128)</f>
        <v>153104</v>
      </c>
      <c r="N128" s="604" t="s">
        <v>822</v>
      </c>
    </row>
    <row r="129" spans="6:14" ht="24.95" customHeight="1" x14ac:dyDescent="0.15">
      <c r="F129" s="640" t="s">
        <v>832</v>
      </c>
      <c r="G129" s="677"/>
      <c r="H129" s="631"/>
      <c r="I129" s="465" t="s">
        <v>434</v>
      </c>
      <c r="J129" s="468"/>
      <c r="K129" s="571">
        <f>SUM(事業区分!W129+事業公益!Q129)</f>
        <v>0</v>
      </c>
      <c r="L129" s="571">
        <f>SUM(事業区分!X129+事業公益!R129)</f>
        <v>0</v>
      </c>
      <c r="M129" s="571">
        <f>SUM(事業区分!Y129+事業公益!S129)</f>
        <v>0</v>
      </c>
      <c r="N129" s="263"/>
    </row>
    <row r="130" spans="6:14" ht="24.95" customHeight="1" x14ac:dyDescent="0.15">
      <c r="F130" s="640"/>
      <c r="G130" s="677"/>
      <c r="H130" s="631"/>
      <c r="I130" s="632" t="s">
        <v>435</v>
      </c>
      <c r="J130" s="468"/>
      <c r="K130" s="570">
        <f>SUM(事業区分!W130+事業公益!Q130)</f>
        <v>111082</v>
      </c>
      <c r="L130" s="570">
        <f>SUM(事業区分!X130+事業公益!R130)</f>
        <v>0</v>
      </c>
      <c r="M130" s="570">
        <f>SUM(事業区分!Y130+事業公益!S130)</f>
        <v>111082</v>
      </c>
      <c r="N130" s="263"/>
    </row>
    <row r="131" spans="6:14" ht="24.95" customHeight="1" x14ac:dyDescent="0.15">
      <c r="F131" s="640"/>
      <c r="G131" s="677"/>
      <c r="H131" s="631"/>
      <c r="I131" s="633"/>
      <c r="J131" s="467" t="s">
        <v>435</v>
      </c>
      <c r="K131" s="571">
        <f>SUM(事業区分!W131+事業公益!Q131)</f>
        <v>25584</v>
      </c>
      <c r="L131" s="571">
        <f>SUM(事業区分!X131+事業公益!R131)</f>
        <v>0</v>
      </c>
      <c r="M131" s="571">
        <f>SUM(事業区分!Y131+事業公益!S131)</f>
        <v>25584</v>
      </c>
      <c r="N131" s="263" t="s">
        <v>751</v>
      </c>
    </row>
    <row r="132" spans="6:14" ht="24.95" customHeight="1" x14ac:dyDescent="0.15">
      <c r="F132" s="640"/>
      <c r="G132" s="677"/>
      <c r="H132" s="631"/>
      <c r="I132" s="633"/>
      <c r="J132" s="467" t="s">
        <v>437</v>
      </c>
      <c r="K132" s="571">
        <f>SUM(事業区分!W132+事業公益!Q132)</f>
        <v>69334</v>
      </c>
      <c r="L132" s="571">
        <f>SUM(事業区分!X132+事業公益!R132)</f>
        <v>0</v>
      </c>
      <c r="M132" s="571">
        <f>SUM(事業区分!Y132+事業公益!S132)</f>
        <v>69334</v>
      </c>
      <c r="N132" s="263" t="s">
        <v>752</v>
      </c>
    </row>
    <row r="133" spans="6:14" ht="24.95" customHeight="1" x14ac:dyDescent="0.15">
      <c r="F133" s="640"/>
      <c r="G133" s="598"/>
      <c r="H133" s="631"/>
      <c r="I133" s="635"/>
      <c r="J133" s="467" t="s">
        <v>438</v>
      </c>
      <c r="K133" s="571">
        <f>SUM(事業区分!W133+事業公益!Q133)</f>
        <v>16164</v>
      </c>
      <c r="L133" s="571">
        <f>SUM(事業区分!X133+事業公益!R133)</f>
        <v>0</v>
      </c>
      <c r="M133" s="571">
        <f>SUM(事業区分!Y133+事業公益!S133)</f>
        <v>16164</v>
      </c>
      <c r="N133" s="263" t="s">
        <v>753</v>
      </c>
    </row>
    <row r="134" spans="6:14" ht="24.95" customHeight="1" x14ac:dyDescent="0.15">
      <c r="F134" s="640"/>
      <c r="G134" s="677" t="s">
        <v>833</v>
      </c>
      <c r="H134" s="631"/>
      <c r="I134" s="632" t="s">
        <v>439</v>
      </c>
      <c r="J134" s="467"/>
      <c r="K134" s="570">
        <f>SUM(事業区分!W134+事業公益!Q134)</f>
        <v>21799</v>
      </c>
      <c r="L134" s="570">
        <f>SUM(事業区分!X134+事業公益!R134)</f>
        <v>0</v>
      </c>
      <c r="M134" s="570">
        <f>SUM(事業区分!Y134+事業公益!S134)</f>
        <v>21799</v>
      </c>
      <c r="N134" s="263"/>
    </row>
    <row r="135" spans="6:14" ht="24.95" customHeight="1" x14ac:dyDescent="0.15">
      <c r="F135" s="640"/>
      <c r="G135" s="677"/>
      <c r="H135" s="631"/>
      <c r="I135" s="633"/>
      <c r="J135" s="467" t="s">
        <v>439</v>
      </c>
      <c r="K135" s="571">
        <f>SUM(事業区分!W135+事業公益!Q135)</f>
        <v>9693</v>
      </c>
      <c r="L135" s="571">
        <f>SUM(事業区分!X135+事業公益!R135)</f>
        <v>0</v>
      </c>
      <c r="M135" s="571">
        <f>SUM(事業区分!Y135+事業公益!S135)</f>
        <v>9693</v>
      </c>
      <c r="N135" s="263" t="s">
        <v>754</v>
      </c>
    </row>
    <row r="136" spans="6:14" ht="24.95" customHeight="1" x14ac:dyDescent="0.15">
      <c r="F136" s="640"/>
      <c r="G136" s="677"/>
      <c r="H136" s="631"/>
      <c r="I136" s="635"/>
      <c r="J136" s="467" t="s">
        <v>440</v>
      </c>
      <c r="K136" s="571">
        <f>SUM(事業区分!W136+事業公益!Q136)</f>
        <v>12106</v>
      </c>
      <c r="L136" s="571">
        <f>SUM(事業区分!X136+事業公益!R136)</f>
        <v>0</v>
      </c>
      <c r="M136" s="571">
        <f>SUM(事業区分!Y136+事業公益!S136)</f>
        <v>12106</v>
      </c>
      <c r="N136" s="263" t="s">
        <v>755</v>
      </c>
    </row>
    <row r="137" spans="6:14" ht="24.95" customHeight="1" x14ac:dyDescent="0.15">
      <c r="F137" s="640"/>
      <c r="G137" s="677"/>
      <c r="H137" s="631"/>
      <c r="I137" s="632" t="s">
        <v>441</v>
      </c>
      <c r="J137" s="467"/>
      <c r="K137" s="570">
        <f>SUM(事業区分!W137+事業公益!Q137)</f>
        <v>1001</v>
      </c>
      <c r="L137" s="570">
        <f>SUM(事業区分!X137+事業公益!R137)</f>
        <v>0</v>
      </c>
      <c r="M137" s="570">
        <f>SUM(事業区分!Y137+事業公益!S137)</f>
        <v>1001</v>
      </c>
      <c r="N137" s="263"/>
    </row>
    <row r="138" spans="6:14" ht="24.95" customHeight="1" x14ac:dyDescent="0.15">
      <c r="F138" s="640"/>
      <c r="G138" s="598"/>
      <c r="H138" s="631"/>
      <c r="I138" s="633"/>
      <c r="J138" s="467" t="s">
        <v>441</v>
      </c>
      <c r="K138" s="571">
        <f>SUM(事業区分!W138+事業公益!Q138)</f>
        <v>958</v>
      </c>
      <c r="L138" s="571">
        <f>SUM(事業区分!X138+事業公益!R138)</f>
        <v>0</v>
      </c>
      <c r="M138" s="571">
        <f>SUM(事業区分!Y138+事業公益!S138)</f>
        <v>958</v>
      </c>
      <c r="N138" s="263" t="s">
        <v>756</v>
      </c>
    </row>
    <row r="139" spans="6:14" ht="24.95" customHeight="1" x14ac:dyDescent="0.15">
      <c r="F139" s="640"/>
      <c r="G139" s="598"/>
      <c r="H139" s="631"/>
      <c r="I139" s="635"/>
      <c r="J139" s="467" t="s">
        <v>443</v>
      </c>
      <c r="K139" s="571">
        <f>SUM(事業区分!W139+事業公益!Q139)</f>
        <v>43</v>
      </c>
      <c r="L139" s="571">
        <f>SUM(事業区分!X139+事業公益!R139)</f>
        <v>0</v>
      </c>
      <c r="M139" s="571">
        <f>SUM(事業区分!Y139+事業公益!S139)</f>
        <v>43</v>
      </c>
      <c r="N139" s="263"/>
    </row>
    <row r="140" spans="6:14" ht="24.95" customHeight="1" x14ac:dyDescent="0.15">
      <c r="F140" s="640"/>
      <c r="G140" s="598"/>
      <c r="H140" s="631"/>
      <c r="I140" s="465" t="s">
        <v>444</v>
      </c>
      <c r="J140" s="468"/>
      <c r="K140" s="571">
        <f>SUM(事業区分!W140+事業公益!Q140)</f>
        <v>0</v>
      </c>
      <c r="L140" s="571">
        <f>SUM(事業区分!X140+事業公益!R140)</f>
        <v>0</v>
      </c>
      <c r="M140" s="571">
        <f>SUM(事業区分!Y140+事業公益!S140)</f>
        <v>0</v>
      </c>
      <c r="N140" s="263"/>
    </row>
    <row r="141" spans="6:14" ht="24.95" customHeight="1" x14ac:dyDescent="0.15">
      <c r="F141" s="640"/>
      <c r="G141" s="598"/>
      <c r="H141" s="631"/>
      <c r="I141" s="465" t="s">
        <v>447</v>
      </c>
      <c r="J141" s="468"/>
      <c r="K141" s="570">
        <f>SUM(事業区分!W141+事業公益!Q141)</f>
        <v>19222</v>
      </c>
      <c r="L141" s="570">
        <f>SUM(事業区分!X141+事業公益!R141)</f>
        <v>0</v>
      </c>
      <c r="M141" s="570">
        <f>SUM(事業区分!Y141+事業公益!S141)</f>
        <v>19222</v>
      </c>
      <c r="N141" s="263" t="s">
        <v>757</v>
      </c>
    </row>
    <row r="142" spans="6:14" ht="24.95" customHeight="1" x14ac:dyDescent="0.15">
      <c r="F142" s="640"/>
      <c r="G142" s="598"/>
      <c r="H142" s="631"/>
      <c r="I142" s="632" t="s">
        <v>445</v>
      </c>
      <c r="J142" s="468"/>
      <c r="K142" s="571">
        <f>SUM(事業区分!W142+事業公益!Q142)</f>
        <v>0</v>
      </c>
      <c r="L142" s="571">
        <f>SUM(事業区分!X142+事業公益!R142)</f>
        <v>0</v>
      </c>
      <c r="M142" s="571">
        <f>SUM(事業区分!Y142+事業公益!S142)</f>
        <v>0</v>
      </c>
      <c r="N142" s="263"/>
    </row>
    <row r="143" spans="6:14" ht="24.95" customHeight="1" x14ac:dyDescent="0.15">
      <c r="F143" s="640"/>
      <c r="G143" s="598"/>
      <c r="H143" s="631"/>
      <c r="I143" s="633"/>
      <c r="J143" s="467" t="s">
        <v>75</v>
      </c>
      <c r="K143" s="571">
        <f>SUM(事業区分!W143+事業公益!Q143)</f>
        <v>0</v>
      </c>
      <c r="L143" s="571">
        <f>SUM(事業区分!X143+事業公益!R143)</f>
        <v>0</v>
      </c>
      <c r="M143" s="571">
        <f>SUM(事業区分!Y143+事業公益!S143)</f>
        <v>0</v>
      </c>
      <c r="N143" s="263"/>
    </row>
    <row r="144" spans="6:14" ht="24.95" customHeight="1" thickBot="1" x14ac:dyDescent="0.2">
      <c r="F144" s="640"/>
      <c r="G144" s="598"/>
      <c r="H144" s="629"/>
      <c r="I144" s="634"/>
      <c r="J144" s="483" t="s">
        <v>445</v>
      </c>
      <c r="K144" s="572">
        <f>SUM(事業区分!W144+事業公益!Q144)</f>
        <v>0</v>
      </c>
      <c r="L144" s="572">
        <f>SUM(事業区分!X144+事業公益!R144)</f>
        <v>0</v>
      </c>
      <c r="M144" s="572">
        <f>SUM(事業区分!Y144+事業公益!S144)</f>
        <v>0</v>
      </c>
      <c r="N144" s="264"/>
    </row>
    <row r="145" spans="6:14" ht="24.95" customHeight="1" x14ac:dyDescent="0.15">
      <c r="F145" s="640"/>
      <c r="G145" s="598"/>
      <c r="H145" s="628" t="s">
        <v>687</v>
      </c>
      <c r="I145" s="374"/>
      <c r="J145" s="485"/>
      <c r="K145" s="593">
        <f>SUM(事業区分!W145+事業公益!Q145)</f>
        <v>13950</v>
      </c>
      <c r="L145" s="593">
        <f>SUM(事業区分!X145+事業公益!R145)</f>
        <v>0</v>
      </c>
      <c r="M145" s="593">
        <f>SUM(事業区分!Y145+事業公益!S145)</f>
        <v>13950</v>
      </c>
      <c r="N145" s="604" t="s">
        <v>824</v>
      </c>
    </row>
    <row r="146" spans="6:14" ht="24.95" customHeight="1" x14ac:dyDescent="0.15">
      <c r="F146" s="640"/>
      <c r="G146" s="598"/>
      <c r="H146" s="631"/>
      <c r="I146" s="632" t="s">
        <v>474</v>
      </c>
      <c r="J146" s="467"/>
      <c r="K146" s="571">
        <f>SUM(事業区分!W146+事業公益!Q146)</f>
        <v>480</v>
      </c>
      <c r="L146" s="571">
        <f>SUM(事業区分!X146+事業公益!R146)</f>
        <v>0</v>
      </c>
      <c r="M146" s="571">
        <f>SUM(事業区分!Y146+事業公益!S146)</f>
        <v>480</v>
      </c>
      <c r="N146" s="263"/>
    </row>
    <row r="147" spans="6:14" ht="24.95" customHeight="1" x14ac:dyDescent="0.15">
      <c r="F147" s="640"/>
      <c r="G147" s="598"/>
      <c r="H147" s="631"/>
      <c r="I147" s="633"/>
      <c r="J147" s="467" t="s">
        <v>475</v>
      </c>
      <c r="K147" s="571">
        <f>SUM(事業区分!W147+事業公益!Q147)</f>
        <v>380</v>
      </c>
      <c r="L147" s="571">
        <f>SUM(事業区分!X147+事業公益!R147)</f>
        <v>0</v>
      </c>
      <c r="M147" s="571">
        <f>SUM(事業区分!Y147+事業公益!S147)</f>
        <v>380</v>
      </c>
      <c r="N147" s="263" t="s">
        <v>758</v>
      </c>
    </row>
    <row r="148" spans="6:14" ht="24.95" customHeight="1" x14ac:dyDescent="0.15">
      <c r="F148" s="640"/>
      <c r="G148" s="598"/>
      <c r="H148" s="631"/>
      <c r="I148" s="635"/>
      <c r="J148" s="467" t="s">
        <v>476</v>
      </c>
      <c r="K148" s="571">
        <f>SUM(事業区分!W148+事業公益!Q148)</f>
        <v>100</v>
      </c>
      <c r="L148" s="571">
        <f>SUM(事業区分!X148+事業公益!R148)</f>
        <v>0</v>
      </c>
      <c r="M148" s="571">
        <f>SUM(事業区分!Y148+事業公益!S148)</f>
        <v>100</v>
      </c>
      <c r="N148" s="263" t="s">
        <v>759</v>
      </c>
    </row>
    <row r="149" spans="6:14" ht="24.95" customHeight="1" x14ac:dyDescent="0.15">
      <c r="F149" s="640"/>
      <c r="G149" s="598"/>
      <c r="H149" s="631"/>
      <c r="I149" s="465" t="s">
        <v>477</v>
      </c>
      <c r="J149" s="467"/>
      <c r="K149" s="571">
        <f>SUM(事業区分!W149+事業公益!Q149)</f>
        <v>30</v>
      </c>
      <c r="L149" s="571">
        <f>SUM(事業区分!X149+事業公益!R149)</f>
        <v>0</v>
      </c>
      <c r="M149" s="571">
        <f>SUM(事業区分!Y149+事業公益!S149)</f>
        <v>30</v>
      </c>
      <c r="N149" s="263" t="s">
        <v>760</v>
      </c>
    </row>
    <row r="150" spans="6:14" ht="24.95" customHeight="1" x14ac:dyDescent="0.15">
      <c r="F150" s="640"/>
      <c r="G150" s="598"/>
      <c r="H150" s="631"/>
      <c r="I150" s="465" t="s">
        <v>457</v>
      </c>
      <c r="J150" s="467"/>
      <c r="K150" s="571">
        <f>SUM(事業区分!W150+事業公益!Q150)</f>
        <v>3300</v>
      </c>
      <c r="L150" s="571">
        <f>SUM(事業区分!X150+事業公益!R150)</f>
        <v>0</v>
      </c>
      <c r="M150" s="571">
        <f>SUM(事業区分!Y150+事業公益!S150)</f>
        <v>3300</v>
      </c>
      <c r="N150" s="263" t="s">
        <v>761</v>
      </c>
    </row>
    <row r="151" spans="6:14" ht="24.95" customHeight="1" x14ac:dyDescent="0.15">
      <c r="F151" s="640"/>
      <c r="G151" s="598"/>
      <c r="H151" s="631"/>
      <c r="I151" s="465" t="s">
        <v>489</v>
      </c>
      <c r="J151" s="467"/>
      <c r="K151" s="571">
        <f>SUM(事業区分!W151+事業公益!Q151)</f>
        <v>730</v>
      </c>
      <c r="L151" s="571">
        <f>SUM(事業区分!X151+事業公益!R151)</f>
        <v>0</v>
      </c>
      <c r="M151" s="571">
        <f>SUM(事業区分!Y151+事業公益!S151)</f>
        <v>730</v>
      </c>
      <c r="N151" s="263" t="s">
        <v>762</v>
      </c>
    </row>
    <row r="152" spans="6:14" ht="24.95" customHeight="1" x14ac:dyDescent="0.15">
      <c r="F152" s="640"/>
      <c r="G152" s="598"/>
      <c r="H152" s="631"/>
      <c r="I152" s="632" t="s">
        <v>458</v>
      </c>
      <c r="J152" s="467"/>
      <c r="K152" s="571">
        <f>SUM(事業区分!W152+事業公益!Q152)</f>
        <v>4430</v>
      </c>
      <c r="L152" s="571">
        <f>SUM(事業区分!X152+事業公益!R152)</f>
        <v>0</v>
      </c>
      <c r="M152" s="571">
        <f>SUM(事業区分!Y152+事業公益!S152)</f>
        <v>4430</v>
      </c>
      <c r="N152" s="263"/>
    </row>
    <row r="153" spans="6:14" ht="24.95" customHeight="1" x14ac:dyDescent="0.15">
      <c r="F153" s="640"/>
      <c r="G153" s="598"/>
      <c r="H153" s="631"/>
      <c r="I153" s="633"/>
      <c r="J153" s="467" t="s">
        <v>458</v>
      </c>
      <c r="K153" s="571">
        <f>SUM(事業区分!W153+事業公益!Q153)</f>
        <v>3000</v>
      </c>
      <c r="L153" s="571">
        <f>SUM(事業区分!X153+事業公益!R153)</f>
        <v>0</v>
      </c>
      <c r="M153" s="571">
        <f>SUM(事業区分!Y153+事業公益!S153)</f>
        <v>3000</v>
      </c>
      <c r="N153" s="263" t="s">
        <v>763</v>
      </c>
    </row>
    <row r="154" spans="6:14" ht="24.95" customHeight="1" x14ac:dyDescent="0.15">
      <c r="F154" s="640"/>
      <c r="G154" s="598"/>
      <c r="H154" s="631"/>
      <c r="I154" s="635"/>
      <c r="J154" s="467" t="s">
        <v>485</v>
      </c>
      <c r="K154" s="571">
        <f>SUM(事業区分!W154+事業公益!Q154)</f>
        <v>1430</v>
      </c>
      <c r="L154" s="571">
        <f>SUM(事業区分!X154+事業公益!R154)</f>
        <v>0</v>
      </c>
      <c r="M154" s="571">
        <f>SUM(事業区分!Y154+事業公益!S154)</f>
        <v>1430</v>
      </c>
      <c r="N154" s="263" t="s">
        <v>764</v>
      </c>
    </row>
    <row r="155" spans="6:14" ht="24.95" customHeight="1" x14ac:dyDescent="0.15">
      <c r="F155" s="640"/>
      <c r="G155" s="598"/>
      <c r="H155" s="631"/>
      <c r="I155" s="465" t="s">
        <v>465</v>
      </c>
      <c r="J155" s="467"/>
      <c r="K155" s="571">
        <f>SUM(事業区分!W155+事業公益!Q155)</f>
        <v>0</v>
      </c>
      <c r="L155" s="571">
        <f>SUM(事業区分!X155+事業公益!R155)</f>
        <v>0</v>
      </c>
      <c r="M155" s="571">
        <f>SUM(事業区分!Y155+事業公益!S155)</f>
        <v>0</v>
      </c>
      <c r="N155" s="263"/>
    </row>
    <row r="156" spans="6:14" ht="24.95" customHeight="1" x14ac:dyDescent="0.15">
      <c r="F156" s="640"/>
      <c r="G156" s="598"/>
      <c r="H156" s="631"/>
      <c r="I156" s="465" t="s">
        <v>466</v>
      </c>
      <c r="J156" s="468"/>
      <c r="K156" s="571">
        <f>SUM(事業区分!W156+事業公益!Q156)</f>
        <v>680</v>
      </c>
      <c r="L156" s="571">
        <f>SUM(事業区分!X156+事業公益!R156)</f>
        <v>0</v>
      </c>
      <c r="M156" s="571">
        <f>SUM(事業区分!Y156+事業公益!S156)</f>
        <v>680</v>
      </c>
      <c r="N156" s="263" t="s">
        <v>765</v>
      </c>
    </row>
    <row r="157" spans="6:14" ht="24.95" customHeight="1" x14ac:dyDescent="0.15">
      <c r="F157" s="640"/>
      <c r="G157" s="598"/>
      <c r="H157" s="631"/>
      <c r="I157" s="465" t="s">
        <v>488</v>
      </c>
      <c r="J157" s="468"/>
      <c r="K157" s="571">
        <f>SUM(事業区分!W157+事業公益!Q157)</f>
        <v>0</v>
      </c>
      <c r="L157" s="571">
        <f>SUM(事業区分!X157+事業公益!R157)</f>
        <v>0</v>
      </c>
      <c r="M157" s="571">
        <f>SUM(事業区分!Y157+事業公益!S157)</f>
        <v>0</v>
      </c>
      <c r="N157" s="263"/>
    </row>
    <row r="158" spans="6:14" ht="24.95" customHeight="1" x14ac:dyDescent="0.15">
      <c r="F158" s="640"/>
      <c r="G158" s="598"/>
      <c r="H158" s="631"/>
      <c r="I158" s="465" t="s">
        <v>473</v>
      </c>
      <c r="J158" s="468"/>
      <c r="K158" s="571">
        <f>SUM(事業区分!W158+事業公益!Q158)</f>
        <v>3100</v>
      </c>
      <c r="L158" s="571">
        <f>SUM(事業区分!X158+事業公益!R158)</f>
        <v>0</v>
      </c>
      <c r="M158" s="571">
        <f>SUM(事業区分!Y158+事業公益!S158)</f>
        <v>3100</v>
      </c>
      <c r="N158" s="263" t="s">
        <v>766</v>
      </c>
    </row>
    <row r="159" spans="6:14" ht="24.95" customHeight="1" x14ac:dyDescent="0.15">
      <c r="F159" s="640"/>
      <c r="G159" s="598"/>
      <c r="H159" s="631"/>
      <c r="I159" s="465" t="s">
        <v>586</v>
      </c>
      <c r="J159" s="468"/>
      <c r="K159" s="571">
        <f>SUM(事業区分!W159+事業公益!Q159)</f>
        <v>0</v>
      </c>
      <c r="L159" s="571">
        <f>SUM(事業区分!X159+事業公益!R159)</f>
        <v>0</v>
      </c>
      <c r="M159" s="571">
        <f>SUM(事業区分!Y159+事業公益!S159)</f>
        <v>0</v>
      </c>
      <c r="N159" s="263"/>
    </row>
    <row r="160" spans="6:14" ht="24.95" customHeight="1" x14ac:dyDescent="0.15">
      <c r="F160" s="640"/>
      <c r="G160" s="598"/>
      <c r="H160" s="631"/>
      <c r="I160" s="465" t="s">
        <v>478</v>
      </c>
      <c r="J160" s="468"/>
      <c r="K160" s="571">
        <f>SUM(事業区分!W160+事業公益!Q160)</f>
        <v>120</v>
      </c>
      <c r="L160" s="571">
        <f>SUM(事業区分!X160+事業公益!R160)</f>
        <v>0</v>
      </c>
      <c r="M160" s="571">
        <f>SUM(事業区分!Y160+事業公益!S160)</f>
        <v>120</v>
      </c>
      <c r="N160" s="263" t="s">
        <v>767</v>
      </c>
    </row>
    <row r="161" spans="6:14" ht="24.95" customHeight="1" x14ac:dyDescent="0.15">
      <c r="F161" s="640"/>
      <c r="G161" s="598"/>
      <c r="H161" s="631"/>
      <c r="I161" s="465" t="s">
        <v>479</v>
      </c>
      <c r="J161" s="468"/>
      <c r="K161" s="571">
        <f>SUM(事業区分!W161+事業公益!Q161)</f>
        <v>0</v>
      </c>
      <c r="L161" s="571">
        <f>SUM(事業区分!X161+事業公益!R161)</f>
        <v>0</v>
      </c>
      <c r="M161" s="571">
        <f>SUM(事業区分!Y161+事業公益!S161)</f>
        <v>0</v>
      </c>
      <c r="N161" s="263"/>
    </row>
    <row r="162" spans="6:14" ht="24.95" customHeight="1" x14ac:dyDescent="0.15">
      <c r="F162" s="640"/>
      <c r="G162" s="598"/>
      <c r="H162" s="631"/>
      <c r="I162" s="465" t="s">
        <v>480</v>
      </c>
      <c r="J162" s="468"/>
      <c r="K162" s="571">
        <f>SUM(事業区分!W162+事業公益!Q162)</f>
        <v>20</v>
      </c>
      <c r="L162" s="571">
        <f>SUM(事業区分!X162+事業公益!R162)</f>
        <v>0</v>
      </c>
      <c r="M162" s="571">
        <f>SUM(事業区分!Y162+事業公益!S162)</f>
        <v>20</v>
      </c>
      <c r="N162" s="263" t="s">
        <v>768</v>
      </c>
    </row>
    <row r="163" spans="6:14" ht="24.95" customHeight="1" x14ac:dyDescent="0.15">
      <c r="F163" s="640"/>
      <c r="G163" s="598"/>
      <c r="H163" s="631"/>
      <c r="I163" s="465" t="s">
        <v>481</v>
      </c>
      <c r="J163" s="468"/>
      <c r="K163" s="571">
        <f>SUM(事業区分!W163+事業公益!Q163)</f>
        <v>100</v>
      </c>
      <c r="L163" s="571">
        <f>SUM(事業区分!X163+事業公益!R163)</f>
        <v>0</v>
      </c>
      <c r="M163" s="571">
        <f>SUM(事業区分!Y163+事業公益!S163)</f>
        <v>100</v>
      </c>
      <c r="N163" s="263" t="s">
        <v>769</v>
      </c>
    </row>
    <row r="164" spans="6:14" ht="24.95" customHeight="1" x14ac:dyDescent="0.15">
      <c r="F164" s="640"/>
      <c r="G164" s="598"/>
      <c r="H164" s="631"/>
      <c r="I164" s="465" t="s">
        <v>482</v>
      </c>
      <c r="J164" s="468"/>
      <c r="K164" s="571">
        <f>SUM(事業区分!W164+事業公益!Q164)</f>
        <v>60</v>
      </c>
      <c r="L164" s="571">
        <f>SUM(事業区分!X164+事業公益!R164)</f>
        <v>0</v>
      </c>
      <c r="M164" s="571">
        <f>SUM(事業区分!Y164+事業公益!S164)</f>
        <v>60</v>
      </c>
      <c r="N164" s="263" t="s">
        <v>770</v>
      </c>
    </row>
    <row r="165" spans="6:14" ht="24.95" customHeight="1" x14ac:dyDescent="0.15">
      <c r="F165" s="640"/>
      <c r="G165" s="598"/>
      <c r="H165" s="631"/>
      <c r="I165" s="465" t="s">
        <v>490</v>
      </c>
      <c r="J165" s="468"/>
      <c r="K165" s="571">
        <f>SUM(事業区分!W165+事業公益!Q165)</f>
        <v>0</v>
      </c>
      <c r="L165" s="571">
        <f>SUM(事業区分!X165+事業公益!R165)</f>
        <v>0</v>
      </c>
      <c r="M165" s="571">
        <f>SUM(事業区分!Y165+事業公益!S165)</f>
        <v>0</v>
      </c>
      <c r="N165" s="263"/>
    </row>
    <row r="166" spans="6:14" ht="24.95" customHeight="1" thickBot="1" x14ac:dyDescent="0.2">
      <c r="F166" s="640"/>
      <c r="G166" s="598"/>
      <c r="H166" s="629"/>
      <c r="I166" s="487" t="s">
        <v>472</v>
      </c>
      <c r="J166" s="488"/>
      <c r="K166" s="572">
        <f>SUM(事業区分!W166+事業公益!Q166)</f>
        <v>900</v>
      </c>
      <c r="L166" s="572">
        <f>SUM(事業区分!X166+事業公益!R166)</f>
        <v>0</v>
      </c>
      <c r="M166" s="572">
        <f>SUM(事業区分!Y166+事業公益!S166)</f>
        <v>900</v>
      </c>
      <c r="N166" s="264" t="s">
        <v>771</v>
      </c>
    </row>
    <row r="167" spans="6:14" ht="24.95" customHeight="1" x14ac:dyDescent="0.15">
      <c r="F167" s="640"/>
      <c r="G167" s="598"/>
      <c r="H167" s="628" t="s">
        <v>688</v>
      </c>
      <c r="I167" s="464"/>
      <c r="J167" s="471"/>
      <c r="K167" s="593">
        <f>SUM(事業区分!W167+事業公益!Q167)</f>
        <v>27330</v>
      </c>
      <c r="L167" s="593">
        <f>SUM(事業区分!X167+事業公益!R167)</f>
        <v>0</v>
      </c>
      <c r="M167" s="593">
        <f>SUM(事業区分!Y167+事業公益!S167)</f>
        <v>27330</v>
      </c>
      <c r="N167" s="604" t="s">
        <v>825</v>
      </c>
    </row>
    <row r="168" spans="6:14" ht="24.95" customHeight="1" x14ac:dyDescent="0.15">
      <c r="F168" s="640"/>
      <c r="G168" s="598"/>
      <c r="H168" s="631"/>
      <c r="I168" s="465" t="s">
        <v>448</v>
      </c>
      <c r="J168" s="468"/>
      <c r="K168" s="571">
        <f>SUM(事業区分!W168+事業公益!Q168)</f>
        <v>1015</v>
      </c>
      <c r="L168" s="571">
        <f>SUM(事業区分!X168+事業公益!R168)</f>
        <v>0</v>
      </c>
      <c r="M168" s="571">
        <f>SUM(事業区分!Y168+事業公益!S168)</f>
        <v>1015</v>
      </c>
      <c r="N168" s="263" t="s">
        <v>772</v>
      </c>
    </row>
    <row r="169" spans="6:14" ht="24.95" customHeight="1" x14ac:dyDescent="0.15">
      <c r="F169" s="640"/>
      <c r="G169" s="598"/>
      <c r="H169" s="631"/>
      <c r="I169" s="465" t="s">
        <v>452</v>
      </c>
      <c r="J169" s="468"/>
      <c r="K169" s="571">
        <f>SUM(事業区分!W169+事業公益!Q169)</f>
        <v>530</v>
      </c>
      <c r="L169" s="571">
        <f>SUM(事業区分!X169+事業公益!R169)</f>
        <v>0</v>
      </c>
      <c r="M169" s="571">
        <f>SUM(事業区分!Y169+事業公益!S169)</f>
        <v>530</v>
      </c>
      <c r="N169" s="263" t="s">
        <v>773</v>
      </c>
    </row>
    <row r="170" spans="6:14" ht="24.95" customHeight="1" x14ac:dyDescent="0.15">
      <c r="F170" s="640"/>
      <c r="G170" s="598"/>
      <c r="H170" s="631"/>
      <c r="I170" s="632" t="s">
        <v>449</v>
      </c>
      <c r="J170" s="468"/>
      <c r="K170" s="571">
        <f>SUM(事業区分!W170+事業公益!Q170)</f>
        <v>616</v>
      </c>
      <c r="L170" s="571">
        <f>SUM(事業区分!X170+事業公益!R170)</f>
        <v>0</v>
      </c>
      <c r="M170" s="571">
        <f>SUM(事業区分!Y170+事業公益!S170)</f>
        <v>616</v>
      </c>
      <c r="N170" s="263"/>
    </row>
    <row r="171" spans="6:14" ht="24.95" customHeight="1" x14ac:dyDescent="0.15">
      <c r="F171" s="640"/>
      <c r="G171" s="598"/>
      <c r="H171" s="631"/>
      <c r="I171" s="633"/>
      <c r="J171" s="467" t="s">
        <v>450</v>
      </c>
      <c r="K171" s="571">
        <f>SUM(事業区分!W171+事業公益!Q171)</f>
        <v>386</v>
      </c>
      <c r="L171" s="571">
        <f>SUM(事業区分!X171+事業公益!R171)</f>
        <v>0</v>
      </c>
      <c r="M171" s="571">
        <f>SUM(事業区分!Y171+事業公益!S171)</f>
        <v>386</v>
      </c>
      <c r="N171" s="263" t="s">
        <v>774</v>
      </c>
    </row>
    <row r="172" spans="6:14" ht="24.95" customHeight="1" x14ac:dyDescent="0.15">
      <c r="F172" s="640"/>
      <c r="G172" s="598"/>
      <c r="H172" s="631"/>
      <c r="I172" s="635"/>
      <c r="J172" s="467" t="s">
        <v>451</v>
      </c>
      <c r="K172" s="571">
        <f>SUM(事業区分!W172+事業公益!Q172)</f>
        <v>230</v>
      </c>
      <c r="L172" s="571">
        <f>SUM(事業区分!X172+事業公益!R172)</f>
        <v>0</v>
      </c>
      <c r="M172" s="571">
        <f>SUM(事業区分!Y172+事業公益!S172)</f>
        <v>230</v>
      </c>
      <c r="N172" s="263" t="s">
        <v>775</v>
      </c>
    </row>
    <row r="173" spans="6:14" ht="24.95" customHeight="1" x14ac:dyDescent="0.15">
      <c r="F173" s="640"/>
      <c r="G173" s="598"/>
      <c r="H173" s="631"/>
      <c r="I173" s="465" t="s">
        <v>453</v>
      </c>
      <c r="J173" s="467"/>
      <c r="K173" s="571">
        <f>SUM(事業区分!W173+事業公益!Q173)</f>
        <v>165</v>
      </c>
      <c r="L173" s="571">
        <f>SUM(事業区分!X173+事業公益!R173)</f>
        <v>0</v>
      </c>
      <c r="M173" s="571">
        <f>SUM(事業区分!Y173+事業公益!S173)</f>
        <v>165</v>
      </c>
      <c r="N173" s="263" t="s">
        <v>776</v>
      </c>
    </row>
    <row r="174" spans="6:14" ht="24.95" customHeight="1" x14ac:dyDescent="0.15">
      <c r="F174" s="640"/>
      <c r="G174" s="598"/>
      <c r="H174" s="631"/>
      <c r="I174" s="632" t="s">
        <v>454</v>
      </c>
      <c r="J174" s="467"/>
      <c r="K174" s="571">
        <f>SUM(事業区分!W174+事業公益!Q174)</f>
        <v>1330</v>
      </c>
      <c r="L174" s="571">
        <f>SUM(事業区分!X174+事業公益!R174)</f>
        <v>0</v>
      </c>
      <c r="M174" s="571">
        <f>SUM(事業区分!Y174+事業公益!S174)</f>
        <v>1330</v>
      </c>
      <c r="N174" s="263"/>
    </row>
    <row r="175" spans="6:14" ht="24.95" customHeight="1" x14ac:dyDescent="0.15">
      <c r="F175" s="610"/>
      <c r="G175" s="598"/>
      <c r="H175" s="631"/>
      <c r="I175" s="633"/>
      <c r="J175" s="467" t="s">
        <v>454</v>
      </c>
      <c r="K175" s="571">
        <f>SUM(事業区分!W175+事業公益!Q175)</f>
        <v>1100</v>
      </c>
      <c r="L175" s="571">
        <f>SUM(事業区分!X175+事業公益!R175)</f>
        <v>0</v>
      </c>
      <c r="M175" s="571">
        <f>SUM(事業区分!Y175+事業公益!S175)</f>
        <v>1100</v>
      </c>
      <c r="N175" s="263" t="s">
        <v>777</v>
      </c>
    </row>
    <row r="176" spans="6:14" ht="24.95" customHeight="1" x14ac:dyDescent="0.15">
      <c r="F176" s="610"/>
      <c r="G176" s="598"/>
      <c r="H176" s="631"/>
      <c r="I176" s="635"/>
      <c r="J176" s="467" t="s">
        <v>455</v>
      </c>
      <c r="K176" s="571">
        <f>SUM(事業区分!W176+事業公益!Q176)</f>
        <v>230</v>
      </c>
      <c r="L176" s="571">
        <f>SUM(事業区分!X176+事業公益!R176)</f>
        <v>0</v>
      </c>
      <c r="M176" s="571">
        <f>SUM(事業区分!Y176+事業公益!S176)</f>
        <v>230</v>
      </c>
      <c r="N176" s="263" t="s">
        <v>778</v>
      </c>
    </row>
    <row r="177" spans="6:14" ht="24.95" customHeight="1" x14ac:dyDescent="0.15">
      <c r="F177" s="610"/>
      <c r="G177" s="598"/>
      <c r="H177" s="631"/>
      <c r="I177" s="465" t="s">
        <v>456</v>
      </c>
      <c r="J177" s="467"/>
      <c r="K177" s="571">
        <f>SUM(事業区分!W177+事業公益!Q177)</f>
        <v>796</v>
      </c>
      <c r="L177" s="571">
        <f>SUM(事業区分!X177+事業公益!R177)</f>
        <v>0</v>
      </c>
      <c r="M177" s="571">
        <f>SUM(事業区分!Y177+事業公益!S177)</f>
        <v>796</v>
      </c>
      <c r="N177" s="263" t="s">
        <v>779</v>
      </c>
    </row>
    <row r="178" spans="6:14" ht="24.95" customHeight="1" x14ac:dyDescent="0.15">
      <c r="F178" s="610"/>
      <c r="G178" s="598"/>
      <c r="H178" s="631"/>
      <c r="I178" s="465" t="s">
        <v>457</v>
      </c>
      <c r="J178" s="467"/>
      <c r="K178" s="571">
        <f>SUM(事業区分!W178+事業公益!Q178)</f>
        <v>970</v>
      </c>
      <c r="L178" s="571">
        <f>SUM(事業区分!X178+事業公益!R178)</f>
        <v>0</v>
      </c>
      <c r="M178" s="571">
        <f>SUM(事業区分!Y178+事業公益!S178)</f>
        <v>970</v>
      </c>
      <c r="N178" s="263" t="s">
        <v>780</v>
      </c>
    </row>
    <row r="179" spans="6:14" ht="24.95" customHeight="1" x14ac:dyDescent="0.15">
      <c r="F179" s="610"/>
      <c r="G179" s="598"/>
      <c r="H179" s="631"/>
      <c r="I179" s="465" t="s">
        <v>458</v>
      </c>
      <c r="J179" s="467"/>
      <c r="K179" s="571">
        <f>SUM(事業区分!W179+事業公益!Q179)</f>
        <v>120</v>
      </c>
      <c r="L179" s="571">
        <f>SUM(事業区分!X179+事業公益!R179)</f>
        <v>0</v>
      </c>
      <c r="M179" s="571">
        <f>SUM(事業区分!Y179+事業公益!S179)</f>
        <v>120</v>
      </c>
      <c r="N179" s="263" t="s">
        <v>781</v>
      </c>
    </row>
    <row r="180" spans="6:14" ht="24.95" customHeight="1" x14ac:dyDescent="0.15">
      <c r="F180" s="610"/>
      <c r="G180" s="598"/>
      <c r="H180" s="631"/>
      <c r="I180" s="465" t="s">
        <v>459</v>
      </c>
      <c r="J180" s="467"/>
      <c r="K180" s="571">
        <f>SUM(事業区分!W180+事業公益!Q180)</f>
        <v>660</v>
      </c>
      <c r="L180" s="571">
        <f>SUM(事業区分!X180+事業公益!R180)</f>
        <v>0</v>
      </c>
      <c r="M180" s="571">
        <f>SUM(事業区分!Y180+事業公益!S180)</f>
        <v>660</v>
      </c>
      <c r="N180" s="263" t="s">
        <v>782</v>
      </c>
    </row>
    <row r="181" spans="6:14" ht="24.95" customHeight="1" x14ac:dyDescent="0.15">
      <c r="F181" s="610"/>
      <c r="G181" s="598"/>
      <c r="H181" s="631"/>
      <c r="I181" s="465" t="s">
        <v>462</v>
      </c>
      <c r="J181" s="467"/>
      <c r="K181" s="571">
        <f>SUM(事業区分!W181+事業公益!Q181)</f>
        <v>1276</v>
      </c>
      <c r="L181" s="571">
        <f>SUM(事業区分!X181+事業公益!R181)</f>
        <v>0</v>
      </c>
      <c r="M181" s="571">
        <f>SUM(事業区分!Y181+事業公益!S181)</f>
        <v>1276</v>
      </c>
      <c r="N181" s="263" t="s">
        <v>783</v>
      </c>
    </row>
    <row r="182" spans="6:14" ht="24.95" customHeight="1" x14ac:dyDescent="0.15">
      <c r="F182" s="610"/>
      <c r="G182" s="598"/>
      <c r="H182" s="631"/>
      <c r="I182" s="465" t="s">
        <v>460</v>
      </c>
      <c r="J182" s="467"/>
      <c r="K182" s="571">
        <f>SUM(事業区分!W182+事業公益!Q182)</f>
        <v>96</v>
      </c>
      <c r="L182" s="571">
        <f>SUM(事業区分!X182+事業公益!R182)</f>
        <v>0</v>
      </c>
      <c r="M182" s="571">
        <f>SUM(事業区分!Y182+事業公益!S182)</f>
        <v>96</v>
      </c>
      <c r="N182" s="263" t="s">
        <v>784</v>
      </c>
    </row>
    <row r="183" spans="6:14" ht="24.95" customHeight="1" x14ac:dyDescent="0.15">
      <c r="F183" s="610"/>
      <c r="G183" s="598"/>
      <c r="H183" s="631"/>
      <c r="I183" s="465" t="s">
        <v>461</v>
      </c>
      <c r="J183" s="467"/>
      <c r="K183" s="571">
        <f>SUM(事業区分!W183+事業公益!Q183)</f>
        <v>310</v>
      </c>
      <c r="L183" s="571">
        <f>SUM(事業区分!X183+事業公益!R183)</f>
        <v>0</v>
      </c>
      <c r="M183" s="571">
        <f>SUM(事業区分!Y183+事業公益!S183)</f>
        <v>310</v>
      </c>
      <c r="N183" s="263" t="s">
        <v>785</v>
      </c>
    </row>
    <row r="184" spans="6:14" ht="24.95" customHeight="1" x14ac:dyDescent="0.15">
      <c r="F184" s="610"/>
      <c r="G184" s="598"/>
      <c r="H184" s="631"/>
      <c r="I184" s="632" t="s">
        <v>463</v>
      </c>
      <c r="J184" s="467"/>
      <c r="K184" s="571">
        <f>SUM(事業区分!W184+事業公益!Q184)</f>
        <v>10502</v>
      </c>
      <c r="L184" s="571">
        <f>SUM(事業区分!X184+事業公益!R184)</f>
        <v>0</v>
      </c>
      <c r="M184" s="571">
        <f>SUM(事業区分!Y184+事業公益!S184)</f>
        <v>10502</v>
      </c>
      <c r="N184" s="263"/>
    </row>
    <row r="185" spans="6:14" ht="24.95" customHeight="1" x14ac:dyDescent="0.15">
      <c r="F185" s="610"/>
      <c r="G185" s="598"/>
      <c r="H185" s="631"/>
      <c r="I185" s="633"/>
      <c r="J185" s="467" t="s">
        <v>595</v>
      </c>
      <c r="K185" s="571">
        <f>SUM(事業区分!W185+事業公益!Q185)</f>
        <v>3279</v>
      </c>
      <c r="L185" s="571">
        <f>SUM(事業区分!X185+事業公益!R185)</f>
        <v>0</v>
      </c>
      <c r="M185" s="571">
        <f>SUM(事業区分!Y185+事業公益!S185)</f>
        <v>3279</v>
      </c>
      <c r="N185" s="263" t="s">
        <v>786</v>
      </c>
    </row>
    <row r="186" spans="6:14" ht="24.95" customHeight="1" x14ac:dyDescent="0.15">
      <c r="F186" s="610"/>
      <c r="G186" s="598"/>
      <c r="H186" s="631"/>
      <c r="I186" s="633"/>
      <c r="J186" s="467" t="s">
        <v>596</v>
      </c>
      <c r="K186" s="571">
        <f>SUM(事業区分!W186+事業公益!Q186)</f>
        <v>1885</v>
      </c>
      <c r="L186" s="571">
        <f>SUM(事業区分!X186+事業公益!R186)</f>
        <v>0</v>
      </c>
      <c r="M186" s="571">
        <f>SUM(事業区分!Y186+事業公益!S186)</f>
        <v>1885</v>
      </c>
      <c r="N186" s="263" t="s">
        <v>787</v>
      </c>
    </row>
    <row r="187" spans="6:14" ht="24.95" customHeight="1" x14ac:dyDescent="0.15">
      <c r="F187" s="610"/>
      <c r="G187" s="598"/>
      <c r="H187" s="631"/>
      <c r="I187" s="633"/>
      <c r="J187" s="467" t="s">
        <v>597</v>
      </c>
      <c r="K187" s="571">
        <f>SUM(事業区分!W187+事業公益!Q187)</f>
        <v>1995</v>
      </c>
      <c r="L187" s="571">
        <f>SUM(事業区分!X187+事業公益!R187)</f>
        <v>0</v>
      </c>
      <c r="M187" s="571">
        <f>SUM(事業区分!Y187+事業公益!S187)</f>
        <v>1995</v>
      </c>
      <c r="N187" s="263" t="s">
        <v>788</v>
      </c>
    </row>
    <row r="188" spans="6:14" ht="24.95" customHeight="1" x14ac:dyDescent="0.15">
      <c r="F188" s="610"/>
      <c r="G188" s="598"/>
      <c r="H188" s="631"/>
      <c r="I188" s="635"/>
      <c r="J188" s="467" t="s">
        <v>598</v>
      </c>
      <c r="K188" s="571">
        <f>SUM(事業区分!W188+事業公益!Q188)</f>
        <v>3343</v>
      </c>
      <c r="L188" s="571">
        <f>SUM(事業区分!X188+事業公益!R188)</f>
        <v>0</v>
      </c>
      <c r="M188" s="571">
        <f>SUM(事業区分!Y188+事業公益!S188)</f>
        <v>3343</v>
      </c>
      <c r="N188" s="263" t="s">
        <v>789</v>
      </c>
    </row>
    <row r="189" spans="6:14" ht="24.95" customHeight="1" x14ac:dyDescent="0.15">
      <c r="F189" s="610"/>
      <c r="G189" s="598"/>
      <c r="H189" s="631"/>
      <c r="I189" s="465" t="s">
        <v>464</v>
      </c>
      <c r="J189" s="468"/>
      <c r="K189" s="571">
        <f>SUM(事業区分!W189+事業公益!Q189)</f>
        <v>360</v>
      </c>
      <c r="L189" s="571">
        <f>SUM(事業区分!X189+事業公益!R189)</f>
        <v>0</v>
      </c>
      <c r="M189" s="571">
        <f>SUM(事業区分!Y189+事業公益!S189)</f>
        <v>360</v>
      </c>
      <c r="N189" s="263" t="s">
        <v>790</v>
      </c>
    </row>
    <row r="190" spans="6:14" ht="24.95" customHeight="1" x14ac:dyDescent="0.15">
      <c r="F190" s="610"/>
      <c r="G190" s="598"/>
      <c r="H190" s="631"/>
      <c r="I190" s="465" t="s">
        <v>465</v>
      </c>
      <c r="J190" s="468"/>
      <c r="K190" s="571">
        <f>SUM(事業区分!W190+事業公益!Q190)</f>
        <v>1870</v>
      </c>
      <c r="L190" s="571">
        <f>SUM(事業区分!X190+事業公益!R190)</f>
        <v>0</v>
      </c>
      <c r="M190" s="571">
        <f>SUM(事業区分!Y190+事業公益!S190)</f>
        <v>1870</v>
      </c>
      <c r="N190" s="263" t="s">
        <v>791</v>
      </c>
    </row>
    <row r="191" spans="6:14" ht="24.95" customHeight="1" x14ac:dyDescent="0.15">
      <c r="F191" s="610"/>
      <c r="G191" s="598"/>
      <c r="H191" s="631"/>
      <c r="I191" s="465" t="s">
        <v>466</v>
      </c>
      <c r="J191" s="468"/>
      <c r="K191" s="571">
        <f>SUM(事業区分!W191+事業公益!Q191)</f>
        <v>3137</v>
      </c>
      <c r="L191" s="571">
        <f>SUM(事業区分!X191+事業公益!R191)</f>
        <v>0</v>
      </c>
      <c r="M191" s="571">
        <f>SUM(事業区分!Y191+事業公益!S191)</f>
        <v>3137</v>
      </c>
      <c r="N191" s="263" t="s">
        <v>792</v>
      </c>
    </row>
    <row r="192" spans="6:14" ht="24.95" customHeight="1" x14ac:dyDescent="0.15">
      <c r="F192" s="610"/>
      <c r="G192" s="598"/>
      <c r="H192" s="631"/>
      <c r="I192" s="465" t="s">
        <v>467</v>
      </c>
      <c r="J192" s="468"/>
      <c r="K192" s="571">
        <f>SUM(事業区分!W192+事業公益!Q192)</f>
        <v>480</v>
      </c>
      <c r="L192" s="571">
        <f>SUM(事業区分!X192+事業公益!R192)</f>
        <v>0</v>
      </c>
      <c r="M192" s="571">
        <f>SUM(事業区分!Y192+事業公益!S192)</f>
        <v>480</v>
      </c>
      <c r="N192" s="263" t="s">
        <v>793</v>
      </c>
    </row>
    <row r="193" spans="6:14" ht="24.95" customHeight="1" x14ac:dyDescent="0.15">
      <c r="F193" s="610"/>
      <c r="G193" s="598"/>
      <c r="H193" s="631"/>
      <c r="I193" s="465" t="s">
        <v>468</v>
      </c>
      <c r="J193" s="468"/>
      <c r="K193" s="571">
        <f>SUM(事業区分!W193+事業公益!Q193)</f>
        <v>180</v>
      </c>
      <c r="L193" s="571">
        <f>SUM(事業区分!X193+事業公益!R193)</f>
        <v>0</v>
      </c>
      <c r="M193" s="571">
        <f>SUM(事業区分!Y193+事業公益!S193)</f>
        <v>180</v>
      </c>
      <c r="N193" s="263" t="s">
        <v>794</v>
      </c>
    </row>
    <row r="194" spans="6:14" ht="24.95" customHeight="1" x14ac:dyDescent="0.15">
      <c r="F194" s="610"/>
      <c r="G194" s="598"/>
      <c r="H194" s="631"/>
      <c r="I194" s="465" t="s">
        <v>469</v>
      </c>
      <c r="J194" s="468"/>
      <c r="K194" s="571">
        <f>SUM(事業区分!W194+事業公益!Q194)</f>
        <v>2210</v>
      </c>
      <c r="L194" s="571">
        <f>SUM(事業区分!X194+事業公益!R194)</f>
        <v>0</v>
      </c>
      <c r="M194" s="571">
        <f>SUM(事業区分!Y194+事業公益!S194)</f>
        <v>2210</v>
      </c>
      <c r="N194" s="263" t="s">
        <v>795</v>
      </c>
    </row>
    <row r="195" spans="6:14" ht="24.95" customHeight="1" x14ac:dyDescent="0.15">
      <c r="F195" s="610"/>
      <c r="G195" s="598"/>
      <c r="H195" s="631"/>
      <c r="I195" s="465" t="s">
        <v>470</v>
      </c>
      <c r="J195" s="468"/>
      <c r="K195" s="571">
        <f>SUM(事業区分!W195+事業公益!Q195)</f>
        <v>80</v>
      </c>
      <c r="L195" s="571">
        <f>SUM(事業区分!X195+事業公益!R195)</f>
        <v>0</v>
      </c>
      <c r="M195" s="571">
        <f>SUM(事業区分!Y195+事業公益!S195)</f>
        <v>80</v>
      </c>
      <c r="N195" s="263" t="s">
        <v>796</v>
      </c>
    </row>
    <row r="196" spans="6:14" ht="24.95" customHeight="1" x14ac:dyDescent="0.15">
      <c r="F196" s="610"/>
      <c r="G196" s="598"/>
      <c r="H196" s="631"/>
      <c r="I196" s="465" t="s">
        <v>471</v>
      </c>
      <c r="J196" s="468"/>
      <c r="K196" s="571">
        <f>SUM(事業区分!W196+事業公益!Q196)</f>
        <v>137</v>
      </c>
      <c r="L196" s="571">
        <f>SUM(事業区分!X196+事業公益!R196)</f>
        <v>0</v>
      </c>
      <c r="M196" s="571">
        <f>SUM(事業区分!Y196+事業公益!S196)</f>
        <v>137</v>
      </c>
      <c r="N196" s="263" t="s">
        <v>797</v>
      </c>
    </row>
    <row r="197" spans="6:14" ht="24.95" customHeight="1" thickBot="1" x14ac:dyDescent="0.2">
      <c r="F197" s="611"/>
      <c r="G197" s="599"/>
      <c r="H197" s="629"/>
      <c r="I197" s="487" t="s">
        <v>472</v>
      </c>
      <c r="J197" s="488"/>
      <c r="K197" s="572">
        <f>SUM(事業区分!W197+事業公益!Q197)</f>
        <v>490</v>
      </c>
      <c r="L197" s="572">
        <f>SUM(事業区分!X197+事業公益!R197)</f>
        <v>0</v>
      </c>
      <c r="M197" s="572">
        <f>SUM(事業区分!Y197+事業公益!S197)</f>
        <v>490</v>
      </c>
      <c r="N197" s="264"/>
    </row>
    <row r="198" spans="6:14" ht="24.95" customHeight="1" x14ac:dyDescent="0.15">
      <c r="F198" s="581"/>
      <c r="G198" s="588"/>
      <c r="H198" s="628" t="s">
        <v>119</v>
      </c>
      <c r="I198" s="464"/>
      <c r="J198" s="471"/>
      <c r="K198" s="574">
        <f>SUM(事業区分!W198+事業公益!Q198)</f>
        <v>0</v>
      </c>
      <c r="L198" s="574">
        <f>SUM(事業区分!X198+事業公益!R198)</f>
        <v>0</v>
      </c>
      <c r="M198" s="574">
        <f>SUM(事業区分!Y198+事業公益!S198)</f>
        <v>0</v>
      </c>
      <c r="N198" s="349"/>
    </row>
    <row r="199" spans="6:14" ht="24.95" customHeight="1" thickBot="1" x14ac:dyDescent="0.2">
      <c r="F199" s="581"/>
      <c r="G199" s="588"/>
      <c r="H199" s="629"/>
      <c r="I199" s="487" t="s">
        <v>120</v>
      </c>
      <c r="J199" s="488"/>
      <c r="K199" s="572">
        <f>SUM(事業区分!W199+事業公益!Q199)</f>
        <v>0</v>
      </c>
      <c r="L199" s="572">
        <f>SUM(事業区分!X199+事業公益!R199)</f>
        <v>0</v>
      </c>
      <c r="M199" s="572">
        <f>SUM(事業区分!Y199+事業公益!S199)</f>
        <v>0</v>
      </c>
      <c r="N199" s="264"/>
    </row>
    <row r="200" spans="6:14" ht="24.95" customHeight="1" x14ac:dyDescent="0.15">
      <c r="F200" s="581"/>
      <c r="G200" s="588"/>
      <c r="H200" s="628" t="s">
        <v>132</v>
      </c>
      <c r="I200" s="464"/>
      <c r="J200" s="471"/>
      <c r="K200" s="593">
        <f>SUM(事業区分!W200+事業公益!Q200)</f>
        <v>5453</v>
      </c>
      <c r="L200" s="593">
        <f>SUM(事業区分!X200+事業公益!R200)</f>
        <v>0</v>
      </c>
      <c r="M200" s="593">
        <f>SUM(事業区分!Y200+事業公益!S200)</f>
        <v>5453</v>
      </c>
      <c r="N200" s="604" t="s">
        <v>826</v>
      </c>
    </row>
    <row r="201" spans="6:14" ht="24.95" customHeight="1" x14ac:dyDescent="0.15">
      <c r="F201" s="581"/>
      <c r="G201" s="588"/>
      <c r="H201" s="631"/>
      <c r="I201" s="632" t="s">
        <v>132</v>
      </c>
      <c r="J201" s="468"/>
      <c r="K201" s="571">
        <f>SUM(事業区分!W201+事業公益!Q201)</f>
        <v>5453</v>
      </c>
      <c r="L201" s="571">
        <f>SUM(事業区分!X201+事業公益!R201)</f>
        <v>0</v>
      </c>
      <c r="M201" s="571">
        <f>SUM(事業区分!Y201+事業公益!S201)</f>
        <v>5453</v>
      </c>
      <c r="N201" s="263"/>
    </row>
    <row r="202" spans="6:14" ht="24.95" customHeight="1" x14ac:dyDescent="0.15">
      <c r="F202" s="581"/>
      <c r="G202" s="588"/>
      <c r="H202" s="631"/>
      <c r="I202" s="633"/>
      <c r="J202" s="467" t="s">
        <v>493</v>
      </c>
      <c r="K202" s="571">
        <f>SUM(事業区分!W202+事業公益!Q202)</f>
        <v>886</v>
      </c>
      <c r="L202" s="571">
        <f>SUM(事業区分!X202+事業公益!R202)</f>
        <v>0</v>
      </c>
      <c r="M202" s="571">
        <f>SUM(事業区分!Y202+事業公益!S202)</f>
        <v>886</v>
      </c>
      <c r="N202" s="263" t="s">
        <v>798</v>
      </c>
    </row>
    <row r="203" spans="6:14" ht="24.95" customHeight="1" x14ac:dyDescent="0.15">
      <c r="F203" s="581"/>
      <c r="G203" s="588"/>
      <c r="H203" s="631"/>
      <c r="I203" s="633"/>
      <c r="J203" s="467" t="s">
        <v>494</v>
      </c>
      <c r="K203" s="571">
        <f>SUM(事業区分!W203+事業公益!Q203)</f>
        <v>1585</v>
      </c>
      <c r="L203" s="571">
        <f>SUM(事業区分!X203+事業公益!R203)</f>
        <v>0</v>
      </c>
      <c r="M203" s="571">
        <f>SUM(事業区分!Y203+事業公益!S203)</f>
        <v>1585</v>
      </c>
      <c r="N203" s="263" t="s">
        <v>799</v>
      </c>
    </row>
    <row r="204" spans="6:14" ht="24.95" customHeight="1" x14ac:dyDescent="0.15">
      <c r="F204" s="581"/>
      <c r="G204" s="588"/>
      <c r="H204" s="631"/>
      <c r="I204" s="633"/>
      <c r="J204" s="467" t="s">
        <v>495</v>
      </c>
      <c r="K204" s="571">
        <f>SUM(事業区分!W204+事業公益!Q204)</f>
        <v>205</v>
      </c>
      <c r="L204" s="571">
        <f>SUM(事業区分!X204+事業公益!R204)</f>
        <v>0</v>
      </c>
      <c r="M204" s="571">
        <f>SUM(事業区分!Y204+事業公益!S204)</f>
        <v>205</v>
      </c>
      <c r="N204" s="263" t="s">
        <v>800</v>
      </c>
    </row>
    <row r="205" spans="6:14" ht="24.95" customHeight="1" x14ac:dyDescent="0.15">
      <c r="F205" s="581"/>
      <c r="G205" s="588"/>
      <c r="H205" s="631"/>
      <c r="I205" s="633"/>
      <c r="J205" s="467" t="s">
        <v>496</v>
      </c>
      <c r="K205" s="571">
        <f>SUM(事業区分!W205+事業公益!Q205)</f>
        <v>75</v>
      </c>
      <c r="L205" s="571">
        <f>SUM(事業区分!X205+事業公益!R205)</f>
        <v>0</v>
      </c>
      <c r="M205" s="571">
        <f>SUM(事業区分!Y205+事業公益!S205)</f>
        <v>75</v>
      </c>
      <c r="N205" s="263" t="s">
        <v>801</v>
      </c>
    </row>
    <row r="206" spans="6:14" ht="24.95" customHeight="1" x14ac:dyDescent="0.15">
      <c r="F206" s="581"/>
      <c r="G206" s="588"/>
      <c r="H206" s="631"/>
      <c r="I206" s="633"/>
      <c r="J206" s="467" t="s">
        <v>497</v>
      </c>
      <c r="K206" s="571">
        <f>SUM(事業区分!W206+事業公益!Q206)</f>
        <v>63</v>
      </c>
      <c r="L206" s="571">
        <f>SUM(事業区分!X206+事業公益!R206)</f>
        <v>0</v>
      </c>
      <c r="M206" s="571">
        <f>SUM(事業区分!Y206+事業公益!S206)</f>
        <v>63</v>
      </c>
      <c r="N206" s="263" t="s">
        <v>802</v>
      </c>
    </row>
    <row r="207" spans="6:14" ht="24.95" customHeight="1" x14ac:dyDescent="0.15">
      <c r="F207" s="581"/>
      <c r="G207" s="588"/>
      <c r="H207" s="631"/>
      <c r="I207" s="633"/>
      <c r="J207" s="467" t="s">
        <v>498</v>
      </c>
      <c r="K207" s="571">
        <f>SUM(事業区分!W207+事業公益!Q207)</f>
        <v>90</v>
      </c>
      <c r="L207" s="571">
        <f>SUM(事業区分!X207+事業公益!R207)</f>
        <v>0</v>
      </c>
      <c r="M207" s="571">
        <f>SUM(事業区分!Y207+事業公益!S207)</f>
        <v>90</v>
      </c>
      <c r="N207" s="263" t="s">
        <v>803</v>
      </c>
    </row>
    <row r="208" spans="6:14" ht="24.95" customHeight="1" x14ac:dyDescent="0.15">
      <c r="F208" s="581"/>
      <c r="G208" s="588"/>
      <c r="H208" s="631"/>
      <c r="I208" s="633"/>
      <c r="J208" s="467" t="s">
        <v>500</v>
      </c>
      <c r="K208" s="571">
        <f>SUM(事業区分!W208+事業公益!Q208)</f>
        <v>502</v>
      </c>
      <c r="L208" s="571">
        <f>SUM(事業区分!X208+事業公益!R208)</f>
        <v>0</v>
      </c>
      <c r="M208" s="571">
        <f>SUM(事業区分!Y208+事業公益!S208)</f>
        <v>502</v>
      </c>
      <c r="N208" s="263" t="s">
        <v>804</v>
      </c>
    </row>
    <row r="209" spans="6:14" ht="24.95" customHeight="1" x14ac:dyDescent="0.15">
      <c r="F209" s="581"/>
      <c r="G209" s="588"/>
      <c r="H209" s="631"/>
      <c r="I209" s="633"/>
      <c r="J209" s="467" t="s">
        <v>499</v>
      </c>
      <c r="K209" s="571">
        <f>SUM(事業区分!W209+事業公益!Q209)</f>
        <v>250</v>
      </c>
      <c r="L209" s="571">
        <f>SUM(事業区分!X209+事業公益!R209)</f>
        <v>0</v>
      </c>
      <c r="M209" s="571">
        <f>SUM(事業区分!Y209+事業公益!S209)</f>
        <v>250</v>
      </c>
      <c r="N209" s="263" t="s">
        <v>805</v>
      </c>
    </row>
    <row r="210" spans="6:14" ht="24.95" customHeight="1" x14ac:dyDescent="0.15">
      <c r="F210" s="581"/>
      <c r="G210" s="588"/>
      <c r="H210" s="631"/>
      <c r="I210" s="633"/>
      <c r="J210" s="467" t="s">
        <v>501</v>
      </c>
      <c r="K210" s="571">
        <f>SUM(事業区分!W210+事業公益!Q210)</f>
        <v>1647</v>
      </c>
      <c r="L210" s="571">
        <f>SUM(事業区分!X210+事業公益!R210)</f>
        <v>0</v>
      </c>
      <c r="M210" s="571">
        <f>SUM(事業区分!Y210+事業公益!S210)</f>
        <v>1647</v>
      </c>
      <c r="N210" s="263" t="s">
        <v>806</v>
      </c>
    </row>
    <row r="211" spans="6:14" ht="24.95" customHeight="1" thickBot="1" x14ac:dyDescent="0.2">
      <c r="F211" s="581"/>
      <c r="G211" s="588"/>
      <c r="H211" s="629"/>
      <c r="I211" s="634"/>
      <c r="J211" s="483" t="s">
        <v>502</v>
      </c>
      <c r="K211" s="572">
        <f>SUM(事業区分!W211+事業公益!Q211)</f>
        <v>150</v>
      </c>
      <c r="L211" s="572">
        <f>SUM(事業区分!X211+事業公益!R211)</f>
        <v>0</v>
      </c>
      <c r="M211" s="572">
        <f>SUM(事業区分!Y211+事業公益!S211)</f>
        <v>150</v>
      </c>
      <c r="N211" s="264" t="s">
        <v>807</v>
      </c>
    </row>
    <row r="212" spans="6:14" ht="24.95" customHeight="1" x14ac:dyDescent="0.15">
      <c r="F212" s="581"/>
      <c r="G212" s="588"/>
      <c r="H212" s="628" t="s">
        <v>503</v>
      </c>
      <c r="I212" s="464"/>
      <c r="J212" s="471"/>
      <c r="K212" s="593">
        <f>SUM(事業区分!W212+事業公益!Q212)</f>
        <v>178</v>
      </c>
      <c r="L212" s="593">
        <f>SUM(事業区分!X212+事業公益!R212)</f>
        <v>0</v>
      </c>
      <c r="M212" s="593">
        <f>SUM(事業区分!Y212+事業公益!S212)</f>
        <v>178</v>
      </c>
      <c r="N212" s="349"/>
    </row>
    <row r="213" spans="6:14" ht="24.95" customHeight="1" thickBot="1" x14ac:dyDescent="0.2">
      <c r="F213" s="581"/>
      <c r="G213" s="588"/>
      <c r="H213" s="629"/>
      <c r="I213" s="487" t="s">
        <v>503</v>
      </c>
      <c r="J213" s="488"/>
      <c r="K213" s="572">
        <f>SUM(事業区分!W213+事業公益!Q213)</f>
        <v>178</v>
      </c>
      <c r="L213" s="572">
        <f>SUM(事業区分!X213+事業公益!R213)</f>
        <v>0</v>
      </c>
      <c r="M213" s="572">
        <f>SUM(事業区分!Y213+事業公益!S213)</f>
        <v>178</v>
      </c>
      <c r="N213" s="264" t="s">
        <v>808</v>
      </c>
    </row>
    <row r="214" spans="6:14" ht="24.95" customHeight="1" x14ac:dyDescent="0.15">
      <c r="F214" s="581"/>
      <c r="G214" s="588"/>
      <c r="H214" s="631" t="s">
        <v>504</v>
      </c>
      <c r="I214" s="480"/>
      <c r="J214" s="484"/>
      <c r="K214" s="575">
        <f>SUM(事業区分!W214+事業公益!Q214)</f>
        <v>0</v>
      </c>
      <c r="L214" s="575">
        <f>SUM(事業区分!X214+事業公益!R214)</f>
        <v>0</v>
      </c>
      <c r="M214" s="575">
        <f>SUM(事業区分!Y214+事業公益!S214)</f>
        <v>0</v>
      </c>
      <c r="N214" s="482"/>
    </row>
    <row r="215" spans="6:14" ht="24.95" customHeight="1" x14ac:dyDescent="0.15">
      <c r="F215" s="581"/>
      <c r="G215" s="588"/>
      <c r="H215" s="631"/>
      <c r="I215" s="632" t="s">
        <v>472</v>
      </c>
      <c r="J215" s="468"/>
      <c r="K215" s="571">
        <f>SUM(事業区分!W215+事業公益!Q215)</f>
        <v>0</v>
      </c>
      <c r="L215" s="571">
        <f>SUM(事業区分!X215+事業公益!R215)</f>
        <v>0</v>
      </c>
      <c r="M215" s="571">
        <f>SUM(事業区分!Y215+事業公益!S215)</f>
        <v>0</v>
      </c>
      <c r="N215" s="263"/>
    </row>
    <row r="216" spans="6:14" ht="24.95" customHeight="1" x14ac:dyDescent="0.15">
      <c r="F216" s="581"/>
      <c r="G216" s="588"/>
      <c r="H216" s="631"/>
      <c r="I216" s="633"/>
      <c r="J216" s="467" t="s">
        <v>505</v>
      </c>
      <c r="K216" s="571">
        <f>SUM(事業区分!W216+事業公益!Q216)</f>
        <v>0</v>
      </c>
      <c r="L216" s="571">
        <f>SUM(事業区分!X216+事業公益!R216)</f>
        <v>0</v>
      </c>
      <c r="M216" s="571">
        <f>SUM(事業区分!Y216+事業公益!S216)</f>
        <v>0</v>
      </c>
      <c r="N216" s="263"/>
    </row>
    <row r="217" spans="6:14" ht="24.95" customHeight="1" x14ac:dyDescent="0.15">
      <c r="F217" s="581"/>
      <c r="G217" s="588"/>
      <c r="H217" s="670"/>
      <c r="I217" s="635"/>
      <c r="J217" s="467" t="s">
        <v>472</v>
      </c>
      <c r="K217" s="571">
        <f>SUM(事業区分!W217+事業公益!Q217)</f>
        <v>0</v>
      </c>
      <c r="L217" s="571">
        <f>SUM(事業区分!X217+事業公益!R217)</f>
        <v>0</v>
      </c>
      <c r="M217" s="571">
        <f>SUM(事業区分!Y217+事業公益!S217)</f>
        <v>0</v>
      </c>
      <c r="N217" s="263"/>
    </row>
    <row r="218" spans="6:14" ht="24.95" customHeight="1" x14ac:dyDescent="0.15">
      <c r="F218" s="581"/>
      <c r="G218" s="588"/>
      <c r="H218" s="630" t="s">
        <v>575</v>
      </c>
      <c r="I218" s="465"/>
      <c r="J218" s="468"/>
      <c r="K218" s="571">
        <f>SUM(事業区分!W218+事業公益!Q218)</f>
        <v>0</v>
      </c>
      <c r="L218" s="571">
        <f>SUM(事業区分!X218+事業公益!R218)</f>
        <v>0</v>
      </c>
      <c r="M218" s="571">
        <f>SUM(事業区分!Y218+事業公益!S218)</f>
        <v>0</v>
      </c>
      <c r="N218" s="263"/>
    </row>
    <row r="219" spans="6:14" ht="24.95" customHeight="1" thickBot="1" x14ac:dyDescent="0.2">
      <c r="F219" s="581"/>
      <c r="G219" s="588"/>
      <c r="H219" s="629"/>
      <c r="I219" s="494" t="s">
        <v>576</v>
      </c>
      <c r="J219" s="495"/>
      <c r="K219" s="576">
        <f>SUM(事業区分!W219+事業公益!Q219)</f>
        <v>0</v>
      </c>
      <c r="L219" s="576">
        <f>SUM(事業区分!X219+事業公益!R219)</f>
        <v>0</v>
      </c>
      <c r="M219" s="576">
        <f>SUM(事業区分!Y219+事業公益!S219)</f>
        <v>0</v>
      </c>
      <c r="N219" s="492"/>
    </row>
    <row r="220" spans="6:14" ht="24.95" customHeight="1" thickBot="1" x14ac:dyDescent="0.2">
      <c r="F220" s="581"/>
      <c r="G220" s="589"/>
      <c r="H220" s="636" t="s">
        <v>588</v>
      </c>
      <c r="I220" s="637"/>
      <c r="J220" s="638"/>
      <c r="K220" s="534">
        <f>SUM(事業区分!W220+事業公益!Q220)</f>
        <v>200015</v>
      </c>
      <c r="L220" s="534">
        <f>SUM(事業区分!X220+事業公益!R220)</f>
        <v>0</v>
      </c>
      <c r="M220" s="534">
        <f>SUM(事業区分!Y220+事業公益!S220)</f>
        <v>200015</v>
      </c>
      <c r="N220" s="496"/>
    </row>
    <row r="221" spans="6:14" ht="24.95" customHeight="1" x14ac:dyDescent="0.15">
      <c r="F221" s="582"/>
      <c r="G221" s="590"/>
      <c r="H221" s="675" t="s">
        <v>589</v>
      </c>
      <c r="I221" s="676"/>
      <c r="J221" s="676"/>
      <c r="K221" s="544">
        <f>SUM(事業区分!W221+事業公益!Q221)</f>
        <v>4090</v>
      </c>
      <c r="L221" s="544">
        <f>SUM(事業区分!X221+事業公益!R221)</f>
        <v>0</v>
      </c>
      <c r="M221" s="544">
        <f>SUM(事業区分!Y221+事業公益!S221)</f>
        <v>4090</v>
      </c>
      <c r="N221" s="482"/>
    </row>
    <row r="222" spans="6:14" ht="24.95" customHeight="1" x14ac:dyDescent="0.15">
      <c r="F222" s="643" t="s">
        <v>679</v>
      </c>
      <c r="G222" s="644" t="s">
        <v>678</v>
      </c>
      <c r="H222" s="630" t="s">
        <v>150</v>
      </c>
      <c r="I222" s="465"/>
      <c r="J222" s="468"/>
      <c r="K222" s="571">
        <f>SUM(事業区分!W222+事業公益!Q222)</f>
        <v>0</v>
      </c>
      <c r="L222" s="571">
        <f>SUM(事業区分!X222+事業公益!R222)</f>
        <v>0</v>
      </c>
      <c r="M222" s="571">
        <f>SUM(事業区分!Y222+事業公益!S222)</f>
        <v>0</v>
      </c>
      <c r="N222" s="263"/>
    </row>
    <row r="223" spans="6:14" ht="24.95" customHeight="1" x14ac:dyDescent="0.15">
      <c r="F223" s="643"/>
      <c r="G223" s="645"/>
      <c r="H223" s="631"/>
      <c r="I223" s="465" t="s">
        <v>150</v>
      </c>
      <c r="J223" s="468"/>
      <c r="K223" s="571">
        <f>SUM(事業区分!W223+事業公益!Q223)</f>
        <v>0</v>
      </c>
      <c r="L223" s="571">
        <f>SUM(事業区分!X223+事業公益!R223)</f>
        <v>0</v>
      </c>
      <c r="M223" s="571">
        <f>SUM(事業区分!Y223+事業公益!S223)</f>
        <v>0</v>
      </c>
      <c r="N223" s="263"/>
    </row>
    <row r="224" spans="6:14" ht="24.95" customHeight="1" x14ac:dyDescent="0.15">
      <c r="F224" s="643"/>
      <c r="G224" s="645"/>
      <c r="H224" s="670"/>
      <c r="I224" s="467" t="s">
        <v>511</v>
      </c>
      <c r="J224" s="468"/>
      <c r="K224" s="571">
        <f>SUM(事業区分!W224+事業公益!Q224)</f>
        <v>0</v>
      </c>
      <c r="L224" s="571">
        <f>SUM(事業区分!X224+事業公益!R224)</f>
        <v>0</v>
      </c>
      <c r="M224" s="571">
        <f>SUM(事業区分!Y224+事業公益!S224)</f>
        <v>0</v>
      </c>
      <c r="N224" s="263"/>
    </row>
    <row r="225" spans="6:14" ht="24.95" customHeight="1" x14ac:dyDescent="0.15">
      <c r="F225" s="643"/>
      <c r="G225" s="645"/>
      <c r="H225" s="630" t="s">
        <v>153</v>
      </c>
      <c r="I225" s="465"/>
      <c r="J225" s="468"/>
      <c r="K225" s="571">
        <f>SUM(事業区分!W225+事業公益!Q225)</f>
        <v>0</v>
      </c>
      <c r="L225" s="571">
        <f>SUM(事業区分!X225+事業公益!R225)</f>
        <v>0</v>
      </c>
      <c r="M225" s="571">
        <f>SUM(事業区分!Y225+事業公益!S225)</f>
        <v>0</v>
      </c>
      <c r="N225" s="263"/>
    </row>
    <row r="226" spans="6:14" ht="24.95" customHeight="1" x14ac:dyDescent="0.15">
      <c r="F226" s="643"/>
      <c r="G226" s="645"/>
      <c r="H226" s="631"/>
      <c r="I226" s="465" t="s">
        <v>153</v>
      </c>
      <c r="J226" s="468"/>
      <c r="K226" s="571">
        <f>SUM(事業区分!W226+事業公益!Q226)</f>
        <v>0</v>
      </c>
      <c r="L226" s="571">
        <f>SUM(事業区分!X226+事業公益!R226)</f>
        <v>0</v>
      </c>
      <c r="M226" s="571">
        <f>SUM(事業区分!Y226+事業公益!S226)</f>
        <v>0</v>
      </c>
      <c r="N226" s="263"/>
    </row>
    <row r="227" spans="6:14" ht="24.95" customHeight="1" x14ac:dyDescent="0.15">
      <c r="F227" s="643"/>
      <c r="G227" s="645"/>
      <c r="H227" s="670"/>
      <c r="I227" s="467" t="s">
        <v>512</v>
      </c>
      <c r="J227" s="468"/>
      <c r="K227" s="571">
        <f>SUM(事業区分!W227+事業公益!Q227)</f>
        <v>0</v>
      </c>
      <c r="L227" s="571">
        <f>SUM(事業区分!X227+事業公益!R227)</f>
        <v>0</v>
      </c>
      <c r="M227" s="571">
        <f>SUM(事業区分!Y227+事業公益!S227)</f>
        <v>0</v>
      </c>
      <c r="N227" s="263"/>
    </row>
    <row r="228" spans="6:14" ht="24.95" customHeight="1" x14ac:dyDescent="0.15">
      <c r="F228" s="643"/>
      <c r="G228" s="645"/>
      <c r="H228" s="630" t="s">
        <v>196</v>
      </c>
      <c r="I228" s="465"/>
      <c r="J228" s="468"/>
      <c r="K228" s="571">
        <f>SUM(事業区分!W228+事業公益!Q228)</f>
        <v>0</v>
      </c>
      <c r="L228" s="571">
        <f>SUM(事業区分!X228+事業公益!R228)</f>
        <v>0</v>
      </c>
      <c r="M228" s="571">
        <f>SUM(事業区分!Y228+事業公益!S228)</f>
        <v>0</v>
      </c>
      <c r="N228" s="263"/>
    </row>
    <row r="229" spans="6:14" ht="24.95" customHeight="1" x14ac:dyDescent="0.15">
      <c r="F229" s="643"/>
      <c r="G229" s="645"/>
      <c r="H229" s="670"/>
      <c r="I229" s="465" t="s">
        <v>196</v>
      </c>
      <c r="J229" s="468"/>
      <c r="K229" s="571">
        <f>SUM(事業区分!W229+事業公益!Q229)</f>
        <v>0</v>
      </c>
      <c r="L229" s="571">
        <f>SUM(事業区分!X229+事業公益!R229)</f>
        <v>0</v>
      </c>
      <c r="M229" s="571">
        <f>SUM(事業区分!Y229+事業公益!S229)</f>
        <v>0</v>
      </c>
      <c r="N229" s="263"/>
    </row>
    <row r="230" spans="6:14" ht="24.95" customHeight="1" x14ac:dyDescent="0.15">
      <c r="F230" s="643"/>
      <c r="G230" s="645"/>
      <c r="H230" s="630" t="s">
        <v>155</v>
      </c>
      <c r="I230" s="465"/>
      <c r="J230" s="468"/>
      <c r="K230" s="571">
        <f>SUM(事業区分!W230+事業公益!Q230)</f>
        <v>0</v>
      </c>
      <c r="L230" s="571">
        <f>SUM(事業区分!X230+事業公益!R230)</f>
        <v>0</v>
      </c>
      <c r="M230" s="571">
        <f>SUM(事業区分!Y230+事業公益!S230)</f>
        <v>0</v>
      </c>
      <c r="N230" s="263"/>
    </row>
    <row r="231" spans="6:14" ht="24.95" customHeight="1" x14ac:dyDescent="0.15">
      <c r="F231" s="643"/>
      <c r="G231" s="645"/>
      <c r="H231" s="631"/>
      <c r="I231" s="632" t="s">
        <v>156</v>
      </c>
      <c r="J231" s="468"/>
      <c r="K231" s="571">
        <f>SUM(事業区分!W231+事業公益!Q231)</f>
        <v>0</v>
      </c>
      <c r="L231" s="571">
        <f>SUM(事業区分!X231+事業公益!R231)</f>
        <v>0</v>
      </c>
      <c r="M231" s="571">
        <f>SUM(事業区分!Y231+事業公益!S231)</f>
        <v>0</v>
      </c>
      <c r="N231" s="263"/>
    </row>
    <row r="232" spans="6:14" ht="24.95" customHeight="1" x14ac:dyDescent="0.15">
      <c r="F232" s="643"/>
      <c r="G232" s="645"/>
      <c r="H232" s="631"/>
      <c r="I232" s="633"/>
      <c r="J232" s="467" t="s">
        <v>514</v>
      </c>
      <c r="K232" s="571">
        <f>SUM(事業区分!W232+事業公益!Q232)</f>
        <v>0</v>
      </c>
      <c r="L232" s="571">
        <f>SUM(事業区分!X232+事業公益!R232)</f>
        <v>0</v>
      </c>
      <c r="M232" s="571">
        <f>SUM(事業区分!Y232+事業公益!S232)</f>
        <v>0</v>
      </c>
      <c r="N232" s="263"/>
    </row>
    <row r="233" spans="6:14" ht="24.95" customHeight="1" x14ac:dyDescent="0.15">
      <c r="F233" s="643"/>
      <c r="G233" s="645"/>
      <c r="H233" s="631"/>
      <c r="I233" s="633"/>
      <c r="J233" s="467" t="s">
        <v>515</v>
      </c>
      <c r="K233" s="571">
        <f>SUM(事業区分!W233+事業公益!Q233)</f>
        <v>0</v>
      </c>
      <c r="L233" s="571">
        <f>SUM(事業区分!X233+事業公益!R233)</f>
        <v>0</v>
      </c>
      <c r="M233" s="571">
        <f>SUM(事業区分!Y233+事業公益!S233)</f>
        <v>0</v>
      </c>
      <c r="N233" s="263"/>
    </row>
    <row r="234" spans="6:14" ht="24.95" customHeight="1" x14ac:dyDescent="0.15">
      <c r="F234" s="643"/>
      <c r="G234" s="645"/>
      <c r="H234" s="631"/>
      <c r="I234" s="632" t="s">
        <v>160</v>
      </c>
      <c r="J234" s="467"/>
      <c r="K234" s="571">
        <f>SUM(事業区分!W234+事業公益!Q234)</f>
        <v>0</v>
      </c>
      <c r="L234" s="571">
        <f>SUM(事業区分!X234+事業公益!R234)</f>
        <v>0</v>
      </c>
      <c r="M234" s="571">
        <f>SUM(事業区分!Y234+事業公益!S234)</f>
        <v>0</v>
      </c>
      <c r="N234" s="263"/>
    </row>
    <row r="235" spans="6:14" ht="24.95" customHeight="1" x14ac:dyDescent="0.15">
      <c r="F235" s="643"/>
      <c r="G235" s="645"/>
      <c r="H235" s="631"/>
      <c r="I235" s="633"/>
      <c r="J235" s="467" t="s">
        <v>675</v>
      </c>
      <c r="K235" s="571">
        <f>SUM(事業区分!W235+事業公益!Q235)</f>
        <v>0</v>
      </c>
      <c r="L235" s="571">
        <f>SUM(事業区分!X235+事業公益!R235)</f>
        <v>0</v>
      </c>
      <c r="M235" s="571">
        <f>SUM(事業区分!Y235+事業公益!S235)</f>
        <v>0</v>
      </c>
      <c r="N235" s="263"/>
    </row>
    <row r="236" spans="6:14" ht="24.95" customHeight="1" x14ac:dyDescent="0.15">
      <c r="F236" s="643"/>
      <c r="G236" s="645"/>
      <c r="H236" s="631"/>
      <c r="I236" s="633"/>
      <c r="J236" s="467" t="s">
        <v>517</v>
      </c>
      <c r="K236" s="571">
        <f>SUM(事業区分!W236+事業公益!Q236)</f>
        <v>0</v>
      </c>
      <c r="L236" s="571">
        <f>SUM(事業区分!X236+事業公益!R236)</f>
        <v>0</v>
      </c>
      <c r="M236" s="571">
        <f>SUM(事業区分!Y236+事業公益!S236)</f>
        <v>0</v>
      </c>
      <c r="N236" s="263"/>
    </row>
    <row r="237" spans="6:14" ht="24.95" customHeight="1" x14ac:dyDescent="0.15">
      <c r="F237" s="643"/>
      <c r="G237" s="645"/>
      <c r="H237" s="631"/>
      <c r="I237" s="633"/>
      <c r="J237" s="467" t="s">
        <v>518</v>
      </c>
      <c r="K237" s="571">
        <f>SUM(事業区分!W237+事業公益!Q237)</f>
        <v>0</v>
      </c>
      <c r="L237" s="571">
        <f>SUM(事業区分!X237+事業公益!R237)</f>
        <v>0</v>
      </c>
      <c r="M237" s="571">
        <f>SUM(事業区分!Y237+事業公益!S237)</f>
        <v>0</v>
      </c>
      <c r="N237" s="263"/>
    </row>
    <row r="238" spans="6:14" ht="24.95" customHeight="1" x14ac:dyDescent="0.15">
      <c r="F238" s="643"/>
      <c r="G238" s="645"/>
      <c r="H238" s="631"/>
      <c r="I238" s="633"/>
      <c r="J238" s="467" t="s">
        <v>160</v>
      </c>
      <c r="K238" s="571">
        <f>SUM(事業区分!W238+事業公益!Q238)</f>
        <v>0</v>
      </c>
      <c r="L238" s="571">
        <f>SUM(事業区分!X238+事業公益!R238)</f>
        <v>0</v>
      </c>
      <c r="M238" s="571">
        <f>SUM(事業区分!Y238+事業公益!S238)</f>
        <v>0</v>
      </c>
      <c r="N238" s="263"/>
    </row>
    <row r="239" spans="6:14" ht="24.95" customHeight="1" x14ac:dyDescent="0.15">
      <c r="F239" s="643"/>
      <c r="G239" s="645"/>
      <c r="H239" s="631"/>
      <c r="I239" s="633"/>
      <c r="J239" s="467" t="s">
        <v>600</v>
      </c>
      <c r="K239" s="571">
        <f>SUM(事業区分!W239+事業公益!Q239)</f>
        <v>0</v>
      </c>
      <c r="L239" s="571">
        <f>SUM(事業区分!X239+事業公益!R239)</f>
        <v>0</v>
      </c>
      <c r="M239" s="571">
        <f>SUM(事業区分!Y239+事業公益!S239)</f>
        <v>0</v>
      </c>
      <c r="N239" s="263"/>
    </row>
    <row r="240" spans="6:14" ht="24.95" customHeight="1" x14ac:dyDescent="0.15">
      <c r="F240" s="643"/>
      <c r="G240" s="645"/>
      <c r="H240" s="670"/>
      <c r="I240" s="635"/>
      <c r="J240" s="467" t="s">
        <v>601</v>
      </c>
      <c r="K240" s="571">
        <f>SUM(事業区分!W240+事業公益!Q240)</f>
        <v>0</v>
      </c>
      <c r="L240" s="571">
        <f>SUM(事業区分!X240+事業公益!R240)</f>
        <v>0</v>
      </c>
      <c r="M240" s="571">
        <f>SUM(事業区分!Y240+事業公益!S240)</f>
        <v>0</v>
      </c>
      <c r="N240" s="263"/>
    </row>
    <row r="241" spans="6:14" ht="24.95" customHeight="1" x14ac:dyDescent="0.15">
      <c r="F241" s="643"/>
      <c r="G241" s="645"/>
      <c r="H241" s="630" t="s">
        <v>520</v>
      </c>
      <c r="I241" s="465"/>
      <c r="J241" s="468"/>
      <c r="K241" s="571">
        <f>SUM(事業区分!W241+事業公益!Q241)</f>
        <v>0</v>
      </c>
      <c r="L241" s="571">
        <f>SUM(事業区分!X241+事業公益!R241)</f>
        <v>0</v>
      </c>
      <c r="M241" s="571">
        <f>SUM(事業区分!Y241+事業公益!S241)</f>
        <v>0</v>
      </c>
      <c r="N241" s="263"/>
    </row>
    <row r="242" spans="6:14" ht="24.95" customHeight="1" thickBot="1" x14ac:dyDescent="0.2">
      <c r="F242" s="643"/>
      <c r="G242" s="645"/>
      <c r="H242" s="631"/>
      <c r="I242" s="491" t="s">
        <v>520</v>
      </c>
      <c r="J242" s="491"/>
      <c r="K242" s="576">
        <f>SUM(事業区分!W242+事業公益!Q242)</f>
        <v>0</v>
      </c>
      <c r="L242" s="576">
        <f>SUM(事業区分!X242+事業公益!R242)</f>
        <v>0</v>
      </c>
      <c r="M242" s="576">
        <f>SUM(事業区分!Y242+事業公益!S242)</f>
        <v>0</v>
      </c>
      <c r="N242" s="492"/>
    </row>
    <row r="243" spans="6:14" ht="24.95" customHeight="1" thickBot="1" x14ac:dyDescent="0.2">
      <c r="F243" s="643"/>
      <c r="G243" s="646"/>
      <c r="H243" s="671" t="s">
        <v>172</v>
      </c>
      <c r="I243" s="672"/>
      <c r="J243" s="672"/>
      <c r="K243" s="577">
        <f>SUM(事業区分!W243+事業公益!Q243)</f>
        <v>0</v>
      </c>
      <c r="L243" s="577">
        <f>SUM(事業区分!X243+事業公益!R243)</f>
        <v>0</v>
      </c>
      <c r="M243" s="577">
        <f>SUM(事業区分!Y243+事業公益!S243)</f>
        <v>0</v>
      </c>
      <c r="N243" s="493"/>
    </row>
    <row r="244" spans="6:14" ht="24.95" customHeight="1" x14ac:dyDescent="0.15">
      <c r="F244" s="643"/>
      <c r="G244" s="613"/>
      <c r="H244" s="628" t="s">
        <v>521</v>
      </c>
      <c r="I244" s="464"/>
      <c r="J244" s="471"/>
      <c r="K244" s="593">
        <f>SUM(事業区分!W244+事業公益!Q244)</f>
        <v>4608</v>
      </c>
      <c r="L244" s="593">
        <f>SUM(事業区分!X244+事業公益!R244)</f>
        <v>0</v>
      </c>
      <c r="M244" s="593">
        <f>SUM(事業区分!Y244+事業公益!S244)</f>
        <v>4608</v>
      </c>
      <c r="N244" s="349"/>
    </row>
    <row r="245" spans="6:14" ht="24.95" customHeight="1" thickBot="1" x14ac:dyDescent="0.2">
      <c r="F245" s="643"/>
      <c r="G245" s="614"/>
      <c r="H245" s="629"/>
      <c r="I245" s="483" t="s">
        <v>521</v>
      </c>
      <c r="J245" s="488"/>
      <c r="K245" s="572">
        <f>SUM(事業区分!W245+事業公益!Q245)</f>
        <v>4608</v>
      </c>
      <c r="L245" s="572">
        <f>SUM(事業区分!X245+事業公益!R245)</f>
        <v>0</v>
      </c>
      <c r="M245" s="572">
        <f>SUM(事業区分!Y245+事業公益!S245)</f>
        <v>4608</v>
      </c>
      <c r="N245" s="264" t="s">
        <v>809</v>
      </c>
    </row>
    <row r="246" spans="6:14" ht="24.95" customHeight="1" x14ac:dyDescent="0.15">
      <c r="F246" s="643"/>
      <c r="G246" s="614"/>
      <c r="H246" s="631" t="s">
        <v>522</v>
      </c>
      <c r="I246" s="480"/>
      <c r="J246" s="484"/>
      <c r="K246" s="594">
        <f>SUM(事業区分!W246+事業公益!Q246)</f>
        <v>1000</v>
      </c>
      <c r="L246" s="594">
        <f>SUM(事業区分!X246+事業公益!R246)</f>
        <v>0</v>
      </c>
      <c r="M246" s="594">
        <f>SUM(事業区分!Y246+事業公益!S246)</f>
        <v>1000</v>
      </c>
      <c r="N246" s="605" t="s">
        <v>827</v>
      </c>
    </row>
    <row r="247" spans="6:14" ht="24.95" customHeight="1" x14ac:dyDescent="0.15">
      <c r="F247" s="643"/>
      <c r="G247" s="645" t="s">
        <v>834</v>
      </c>
      <c r="H247" s="631"/>
      <c r="I247" s="632" t="s">
        <v>523</v>
      </c>
      <c r="J247" s="468"/>
      <c r="K247" s="571">
        <f>SUM(事業区分!W247+事業公益!Q247)</f>
        <v>0</v>
      </c>
      <c r="L247" s="571">
        <f>SUM(事業区分!X247+事業公益!R247)</f>
        <v>0</v>
      </c>
      <c r="M247" s="571">
        <f>SUM(事業区分!Y247+事業公益!S247)</f>
        <v>0</v>
      </c>
      <c r="N247" s="263"/>
    </row>
    <row r="248" spans="6:14" ht="24.95" customHeight="1" x14ac:dyDescent="0.15">
      <c r="F248" s="643"/>
      <c r="G248" s="645"/>
      <c r="H248" s="631"/>
      <c r="I248" s="633"/>
      <c r="J248" s="467" t="s">
        <v>524</v>
      </c>
      <c r="K248" s="571">
        <f>SUM(事業区分!W248+事業公益!Q248)</f>
        <v>0</v>
      </c>
      <c r="L248" s="571">
        <f>SUM(事業区分!X248+事業公益!R248)</f>
        <v>0</v>
      </c>
      <c r="M248" s="571">
        <f>SUM(事業区分!Y248+事業公益!S248)</f>
        <v>0</v>
      </c>
      <c r="N248" s="263"/>
    </row>
    <row r="249" spans="6:14" ht="24.95" customHeight="1" x14ac:dyDescent="0.15">
      <c r="F249" s="643"/>
      <c r="G249" s="614"/>
      <c r="H249" s="631"/>
      <c r="I249" s="633"/>
      <c r="J249" s="467" t="s">
        <v>525</v>
      </c>
      <c r="K249" s="571">
        <f>SUM(事業区分!W249+事業公益!Q249)</f>
        <v>0</v>
      </c>
      <c r="L249" s="571">
        <f>SUM(事業区分!X249+事業公益!R249)</f>
        <v>0</v>
      </c>
      <c r="M249" s="571">
        <f>SUM(事業区分!Y249+事業公益!S249)</f>
        <v>0</v>
      </c>
      <c r="N249" s="263"/>
    </row>
    <row r="250" spans="6:14" ht="24.95" customHeight="1" x14ac:dyDescent="0.15">
      <c r="F250" s="643"/>
      <c r="G250" s="614"/>
      <c r="H250" s="631"/>
      <c r="I250" s="632" t="s">
        <v>179</v>
      </c>
      <c r="J250" s="467"/>
      <c r="K250" s="571">
        <f>SUM(事業区分!W250+事業公益!Q250)</f>
        <v>1000</v>
      </c>
      <c r="L250" s="571">
        <f>SUM(事業区分!X250+事業公益!R250)</f>
        <v>0</v>
      </c>
      <c r="M250" s="571">
        <f>SUM(事業区分!Y250+事業公益!S250)</f>
        <v>1000</v>
      </c>
      <c r="N250" s="263"/>
    </row>
    <row r="251" spans="6:14" ht="24.95" customHeight="1" x14ac:dyDescent="0.15">
      <c r="F251" s="643"/>
      <c r="G251" s="614"/>
      <c r="H251" s="631"/>
      <c r="I251" s="633"/>
      <c r="J251" s="467" t="s">
        <v>525</v>
      </c>
      <c r="K251" s="571">
        <f>SUM(事業区分!W251+事業公益!Q251)</f>
        <v>0</v>
      </c>
      <c r="L251" s="571">
        <f>SUM(事業区分!X251+事業公益!R251)</f>
        <v>0</v>
      </c>
      <c r="M251" s="571">
        <f>SUM(事業区分!Y251+事業公益!S251)</f>
        <v>0</v>
      </c>
      <c r="N251" s="263"/>
    </row>
    <row r="252" spans="6:14" ht="24.95" customHeight="1" x14ac:dyDescent="0.15">
      <c r="F252" s="643"/>
      <c r="G252" s="614"/>
      <c r="H252" s="631"/>
      <c r="I252" s="633"/>
      <c r="J252" s="467" t="s">
        <v>527</v>
      </c>
      <c r="K252" s="571">
        <f>SUM(事業区分!W252+事業公益!Q252)</f>
        <v>1000</v>
      </c>
      <c r="L252" s="571">
        <f>SUM(事業区分!X252+事業公益!R252)</f>
        <v>0</v>
      </c>
      <c r="M252" s="571">
        <f>SUM(事業区分!Y252+事業公益!S252)</f>
        <v>1000</v>
      </c>
      <c r="N252" s="263" t="s">
        <v>810</v>
      </c>
    </row>
    <row r="253" spans="6:14" ht="24.95" customHeight="1" x14ac:dyDescent="0.15">
      <c r="F253" s="643"/>
      <c r="G253" s="614"/>
      <c r="H253" s="631"/>
      <c r="I253" s="633"/>
      <c r="J253" s="467" t="s">
        <v>183</v>
      </c>
      <c r="K253" s="571">
        <f>SUM(事業区分!W253+事業公益!Q253)</f>
        <v>0</v>
      </c>
      <c r="L253" s="571">
        <f>SUM(事業区分!X253+事業公益!R253)</f>
        <v>0</v>
      </c>
      <c r="M253" s="571">
        <f>SUM(事業区分!Y253+事業公益!S253)</f>
        <v>0</v>
      </c>
      <c r="N253" s="263"/>
    </row>
    <row r="254" spans="6:14" ht="24.95" customHeight="1" x14ac:dyDescent="0.15">
      <c r="F254" s="643"/>
      <c r="G254" s="614"/>
      <c r="H254" s="631"/>
      <c r="I254" s="633"/>
      <c r="J254" s="467" t="s">
        <v>528</v>
      </c>
      <c r="K254" s="571">
        <f>SUM(事業区分!W254+事業公益!Q254)</f>
        <v>0</v>
      </c>
      <c r="L254" s="571">
        <f>SUM(事業区分!X254+事業公益!R254)</f>
        <v>0</v>
      </c>
      <c r="M254" s="571">
        <f>SUM(事業区分!Y254+事業公益!S254)</f>
        <v>0</v>
      </c>
      <c r="N254" s="263"/>
    </row>
    <row r="255" spans="6:14" ht="24.95" customHeight="1" x14ac:dyDescent="0.15">
      <c r="F255" s="643"/>
      <c r="G255" s="614"/>
      <c r="H255" s="631"/>
      <c r="I255" s="633"/>
      <c r="J255" s="467" t="s">
        <v>602</v>
      </c>
      <c r="K255" s="571">
        <f>SUM(事業区分!W255+事業公益!Q255)</f>
        <v>0</v>
      </c>
      <c r="L255" s="571">
        <f>SUM(事業区分!X255+事業公益!R255)</f>
        <v>0</v>
      </c>
      <c r="M255" s="571">
        <f>SUM(事業区分!Y255+事業公益!S255)</f>
        <v>0</v>
      </c>
      <c r="N255" s="263"/>
    </row>
    <row r="256" spans="6:14" ht="24.95" customHeight="1" x14ac:dyDescent="0.15">
      <c r="F256" s="643"/>
      <c r="G256" s="614"/>
      <c r="H256" s="670"/>
      <c r="I256" s="635"/>
      <c r="J256" s="467" t="s">
        <v>603</v>
      </c>
      <c r="K256" s="571">
        <f>SUM(事業区分!W256+事業公益!Q256)</f>
        <v>0</v>
      </c>
      <c r="L256" s="571">
        <f>SUM(事業区分!X256+事業公益!R256)</f>
        <v>0</v>
      </c>
      <c r="M256" s="571">
        <f>SUM(事業区分!Y256+事業公益!S256)</f>
        <v>0</v>
      </c>
      <c r="N256" s="263"/>
    </row>
    <row r="257" spans="6:14" ht="24.95" customHeight="1" x14ac:dyDescent="0.15">
      <c r="F257" s="643"/>
      <c r="G257" s="614"/>
      <c r="H257" s="630" t="s">
        <v>529</v>
      </c>
      <c r="I257" s="465"/>
      <c r="J257" s="468"/>
      <c r="K257" s="571">
        <f>SUM(事業区分!W257+事業公益!Q257)</f>
        <v>0</v>
      </c>
      <c r="L257" s="571">
        <f>SUM(事業区分!X257+事業公益!R257)</f>
        <v>0</v>
      </c>
      <c r="M257" s="571">
        <f>SUM(事業区分!Y257+事業公益!S257)</f>
        <v>0</v>
      </c>
      <c r="N257" s="263"/>
    </row>
    <row r="258" spans="6:14" ht="24.95" customHeight="1" x14ac:dyDescent="0.15">
      <c r="F258" s="643"/>
      <c r="G258" s="614"/>
      <c r="H258" s="670"/>
      <c r="I258" s="465" t="s">
        <v>529</v>
      </c>
      <c r="J258" s="468"/>
      <c r="K258" s="571">
        <f>SUM(事業区分!W258+事業公益!Q258)</f>
        <v>0</v>
      </c>
      <c r="L258" s="571">
        <f>SUM(事業区分!X258+事業公益!R258)</f>
        <v>0</v>
      </c>
      <c r="M258" s="571">
        <f>SUM(事業区分!Y258+事業公益!S258)</f>
        <v>0</v>
      </c>
      <c r="N258" s="263"/>
    </row>
    <row r="259" spans="6:14" ht="24.95" customHeight="1" x14ac:dyDescent="0.15">
      <c r="F259" s="643"/>
      <c r="G259" s="614"/>
      <c r="H259" s="653" t="s">
        <v>530</v>
      </c>
      <c r="I259" s="465"/>
      <c r="J259" s="468"/>
      <c r="K259" s="571">
        <f>SUM(事業区分!W259+事業公益!Q259)</f>
        <v>0</v>
      </c>
      <c r="L259" s="571">
        <f>SUM(事業区分!X259+事業公益!R259)</f>
        <v>0</v>
      </c>
      <c r="M259" s="571">
        <f>SUM(事業区分!Y259+事業公益!S259)</f>
        <v>0</v>
      </c>
      <c r="N259" s="263"/>
    </row>
    <row r="260" spans="6:14" ht="24.95" customHeight="1" x14ac:dyDescent="0.15">
      <c r="F260" s="643"/>
      <c r="G260" s="614"/>
      <c r="H260" s="654"/>
      <c r="I260" s="467" t="s">
        <v>530</v>
      </c>
      <c r="J260" s="468"/>
      <c r="K260" s="571">
        <f>SUM(事業区分!W260+事業公益!Q260)</f>
        <v>0</v>
      </c>
      <c r="L260" s="571">
        <f>SUM(事業区分!X260+事業公益!R260)</f>
        <v>0</v>
      </c>
      <c r="M260" s="571">
        <f>SUM(事業区分!Y260+事業公益!S260)</f>
        <v>0</v>
      </c>
      <c r="N260" s="263"/>
    </row>
    <row r="261" spans="6:14" ht="24.95" customHeight="1" x14ac:dyDescent="0.15">
      <c r="F261" s="643"/>
      <c r="G261" s="614"/>
      <c r="H261" s="630" t="s">
        <v>531</v>
      </c>
      <c r="I261" s="465"/>
      <c r="J261" s="468"/>
      <c r="K261" s="571">
        <f>SUM(事業区分!W261+事業公益!Q261)</f>
        <v>0</v>
      </c>
      <c r="L261" s="571">
        <f>SUM(事業区分!X261+事業公益!R261)</f>
        <v>0</v>
      </c>
      <c r="M261" s="571">
        <f>SUM(事業区分!Y261+事業公益!S261)</f>
        <v>0</v>
      </c>
      <c r="N261" s="263"/>
    </row>
    <row r="262" spans="6:14" ht="24.95" customHeight="1" thickBot="1" x14ac:dyDescent="0.2">
      <c r="F262" s="643"/>
      <c r="G262" s="614"/>
      <c r="H262" s="629"/>
      <c r="I262" s="483" t="s">
        <v>531</v>
      </c>
      <c r="J262" s="488"/>
      <c r="K262" s="572">
        <f>SUM(事業区分!W262+事業公益!Q262)</f>
        <v>0</v>
      </c>
      <c r="L262" s="572">
        <f>SUM(事業区分!X262+事業公益!R262)</f>
        <v>0</v>
      </c>
      <c r="M262" s="572">
        <f>SUM(事業区分!Y262+事業公益!S262)</f>
        <v>0</v>
      </c>
      <c r="N262" s="264"/>
    </row>
    <row r="263" spans="6:14" ht="24.95" customHeight="1" thickBot="1" x14ac:dyDescent="0.2">
      <c r="F263" s="643"/>
      <c r="G263" s="614"/>
      <c r="H263" s="673" t="s">
        <v>191</v>
      </c>
      <c r="I263" s="674"/>
      <c r="J263" s="674"/>
      <c r="K263" s="534">
        <f>SUM(事業区分!W263+事業公益!Q263)</f>
        <v>5608</v>
      </c>
      <c r="L263" s="534">
        <f>SUM(事業区分!X263+事業公益!R263)</f>
        <v>0</v>
      </c>
      <c r="M263" s="534">
        <f>SUM(事業区分!Y263+事業公益!S263)</f>
        <v>5608</v>
      </c>
      <c r="N263" s="493"/>
    </row>
    <row r="264" spans="6:14" ht="24.95" customHeight="1" x14ac:dyDescent="0.15">
      <c r="F264" s="643"/>
      <c r="G264" s="600"/>
      <c r="H264" s="655" t="s">
        <v>192</v>
      </c>
      <c r="I264" s="656"/>
      <c r="J264" s="656"/>
      <c r="K264" s="544">
        <f>SUM(事業区分!W264+事業公益!Q264)</f>
        <v>-5608</v>
      </c>
      <c r="L264" s="544">
        <f>SUM(事業区分!X264+事業公益!R264)</f>
        <v>0</v>
      </c>
      <c r="M264" s="544">
        <f>SUM(事業区分!Y264+事業公益!S264)</f>
        <v>-5608</v>
      </c>
      <c r="N264" s="482"/>
    </row>
    <row r="265" spans="6:14" ht="24.95" customHeight="1" x14ac:dyDescent="0.15">
      <c r="F265" s="640" t="s">
        <v>697</v>
      </c>
      <c r="G265" s="648" t="s">
        <v>4</v>
      </c>
      <c r="H265" s="630" t="s">
        <v>533</v>
      </c>
      <c r="I265" s="465"/>
      <c r="J265" s="468"/>
      <c r="K265" s="571">
        <f>SUM(事業区分!W265+事業公益!Q265)</f>
        <v>0</v>
      </c>
      <c r="L265" s="571">
        <f>SUM(事業区分!X265+事業公益!R265)</f>
        <v>0</v>
      </c>
      <c r="M265" s="571">
        <f>SUM(事業区分!Y265+事業公益!S265)</f>
        <v>0</v>
      </c>
      <c r="N265" s="263"/>
    </row>
    <row r="266" spans="6:14" ht="24.95" customHeight="1" thickBot="1" x14ac:dyDescent="0.2">
      <c r="F266" s="640"/>
      <c r="G266" s="649"/>
      <c r="H266" s="629"/>
      <c r="I266" s="487" t="s">
        <v>533</v>
      </c>
      <c r="J266" s="488"/>
      <c r="K266" s="572">
        <f>SUM(事業区分!W266+事業公益!Q266)</f>
        <v>0</v>
      </c>
      <c r="L266" s="572">
        <f>SUM(事業区分!X266+事業公益!R266)</f>
        <v>0</v>
      </c>
      <c r="M266" s="572">
        <f>SUM(事業区分!Y266+事業公益!S266)</f>
        <v>0</v>
      </c>
      <c r="N266" s="264"/>
    </row>
    <row r="267" spans="6:14" ht="24.95" customHeight="1" x14ac:dyDescent="0.15">
      <c r="F267" s="640"/>
      <c r="G267" s="649"/>
      <c r="H267" s="628" t="s">
        <v>577</v>
      </c>
      <c r="I267" s="464"/>
      <c r="J267" s="471"/>
      <c r="K267" s="593">
        <f>SUM(事業区分!W267+事業公益!Q267)</f>
        <v>9100</v>
      </c>
      <c r="L267" s="593">
        <f>SUM(事業区分!X267+事業公益!R267)</f>
        <v>0</v>
      </c>
      <c r="M267" s="593">
        <f>SUM(事業区分!Y267+事業公益!S267)</f>
        <v>9100</v>
      </c>
      <c r="N267" s="604" t="s">
        <v>828</v>
      </c>
    </row>
    <row r="268" spans="6:14" ht="24.95" customHeight="1" x14ac:dyDescent="0.15">
      <c r="F268" s="640"/>
      <c r="G268" s="649"/>
      <c r="H268" s="631"/>
      <c r="I268" s="465" t="s">
        <v>535</v>
      </c>
      <c r="J268" s="468"/>
      <c r="K268" s="571">
        <f>SUM(事業区分!W268+事業公益!Q268)</f>
        <v>0</v>
      </c>
      <c r="L268" s="571">
        <f>SUM(事業区分!X268+事業公益!R268)</f>
        <v>0</v>
      </c>
      <c r="M268" s="571">
        <f>SUM(事業区分!Y268+事業公益!S268)</f>
        <v>0</v>
      </c>
      <c r="N268" s="263"/>
    </row>
    <row r="269" spans="6:14" ht="24.95" customHeight="1" x14ac:dyDescent="0.15">
      <c r="F269" s="640"/>
      <c r="G269" s="649"/>
      <c r="H269" s="631"/>
      <c r="I269" s="465" t="s">
        <v>536</v>
      </c>
      <c r="J269" s="468"/>
      <c r="K269" s="571">
        <f>SUM(事業区分!W269+事業公益!Q269)</f>
        <v>0</v>
      </c>
      <c r="L269" s="571">
        <f>SUM(事業区分!X269+事業公益!R269)</f>
        <v>0</v>
      </c>
      <c r="M269" s="571">
        <f>SUM(事業区分!Y269+事業公益!S269)</f>
        <v>0</v>
      </c>
      <c r="N269" s="263"/>
    </row>
    <row r="270" spans="6:14" ht="24.95" customHeight="1" x14ac:dyDescent="0.15">
      <c r="F270" s="640"/>
      <c r="G270" s="649"/>
      <c r="H270" s="631"/>
      <c r="I270" s="632" t="s">
        <v>578</v>
      </c>
      <c r="J270" s="468"/>
      <c r="K270" s="571">
        <f>SUM(事業区分!W270+事業公益!Q270)</f>
        <v>9100</v>
      </c>
      <c r="L270" s="571">
        <f>SUM(事業区分!X270+事業公益!R270)</f>
        <v>0</v>
      </c>
      <c r="M270" s="571">
        <f>SUM(事業区分!Y270+事業公益!S270)</f>
        <v>9100</v>
      </c>
      <c r="N270" s="263"/>
    </row>
    <row r="271" spans="6:14" ht="24.95" customHeight="1" x14ac:dyDescent="0.15">
      <c r="F271" s="640"/>
      <c r="G271" s="649"/>
      <c r="H271" s="631"/>
      <c r="I271" s="633"/>
      <c r="J271" s="467" t="s">
        <v>537</v>
      </c>
      <c r="K271" s="571">
        <f>SUM(事業区分!W271+事業公益!Q271)</f>
        <v>1600</v>
      </c>
      <c r="L271" s="571">
        <f>SUM(事業区分!X271+事業公益!R271)</f>
        <v>0</v>
      </c>
      <c r="M271" s="571">
        <f>SUM(事業区分!Y271+事業公益!S271)</f>
        <v>1600</v>
      </c>
      <c r="N271" s="263"/>
    </row>
    <row r="272" spans="6:14" ht="24.95" customHeight="1" x14ac:dyDescent="0.15">
      <c r="F272" s="640"/>
      <c r="G272" s="649"/>
      <c r="H272" s="631"/>
      <c r="I272" s="633"/>
      <c r="J272" s="467" t="s">
        <v>538</v>
      </c>
      <c r="K272" s="571">
        <f>SUM(事業区分!W272+事業公益!Q272)</f>
        <v>7500</v>
      </c>
      <c r="L272" s="571">
        <f>SUM(事業区分!X272+事業公益!R272)</f>
        <v>0</v>
      </c>
      <c r="M272" s="571">
        <f>SUM(事業区分!Y272+事業公益!S272)</f>
        <v>7500</v>
      </c>
      <c r="N272" s="263"/>
    </row>
    <row r="273" spans="6:14" ht="24.95" customHeight="1" thickBot="1" x14ac:dyDescent="0.2">
      <c r="F273" s="640"/>
      <c r="G273" s="649"/>
      <c r="H273" s="629"/>
      <c r="I273" s="634"/>
      <c r="J273" s="483" t="s">
        <v>534</v>
      </c>
      <c r="K273" s="572">
        <f>SUM(事業区分!W273+事業公益!Q273)</f>
        <v>0</v>
      </c>
      <c r="L273" s="572">
        <f>SUM(事業区分!X273+事業公益!R273)</f>
        <v>0</v>
      </c>
      <c r="M273" s="572">
        <f>SUM(事業区分!Y273+事業公益!S273)</f>
        <v>0</v>
      </c>
      <c r="N273" s="264"/>
    </row>
    <row r="274" spans="6:14" ht="24.95" customHeight="1" x14ac:dyDescent="0.15">
      <c r="F274" s="640"/>
      <c r="G274" s="649"/>
      <c r="H274" s="628" t="s">
        <v>210</v>
      </c>
      <c r="I274" s="464"/>
      <c r="J274" s="471"/>
      <c r="K274" s="593">
        <f>SUM(事業区分!W274+事業公益!Q274)</f>
        <v>200</v>
      </c>
      <c r="L274" s="593">
        <f>SUM(事業区分!X274+事業公益!R274)</f>
        <v>0</v>
      </c>
      <c r="M274" s="593">
        <f>SUM(事業区分!Y274+事業公益!S274)</f>
        <v>200</v>
      </c>
      <c r="N274" s="349"/>
    </row>
    <row r="275" spans="6:14" ht="24.95" customHeight="1" thickBot="1" x14ac:dyDescent="0.2">
      <c r="F275" s="640"/>
      <c r="G275" s="649"/>
      <c r="H275" s="629"/>
      <c r="I275" s="487" t="s">
        <v>210</v>
      </c>
      <c r="J275" s="488"/>
      <c r="K275" s="572">
        <f>SUM(事業区分!W275+事業公益!Q275)</f>
        <v>200</v>
      </c>
      <c r="L275" s="572">
        <f>SUM(事業区分!X275+事業公益!R275)</f>
        <v>0</v>
      </c>
      <c r="M275" s="572">
        <f>SUM(事業区分!Y275+事業公益!S275)</f>
        <v>200</v>
      </c>
      <c r="N275" s="264" t="s">
        <v>811</v>
      </c>
    </row>
    <row r="276" spans="6:14" ht="24.95" customHeight="1" x14ac:dyDescent="0.15">
      <c r="F276" s="640"/>
      <c r="G276" s="649"/>
      <c r="H276" s="631" t="s">
        <v>539</v>
      </c>
      <c r="I276" s="480"/>
      <c r="J276" s="484"/>
      <c r="K276" s="575">
        <f>SUM(事業区分!W276+事業公益!Q276)</f>
        <v>0</v>
      </c>
      <c r="L276" s="575">
        <f>SUM(事業区分!X276+事業公益!R276)</f>
        <v>0</v>
      </c>
      <c r="M276" s="575">
        <f>SUM(事業区分!Y276+事業公益!S276)</f>
        <v>0</v>
      </c>
      <c r="N276" s="482"/>
    </row>
    <row r="277" spans="6:14" ht="24.95" customHeight="1" thickBot="1" x14ac:dyDescent="0.2">
      <c r="F277" s="640"/>
      <c r="G277" s="649"/>
      <c r="H277" s="629"/>
      <c r="I277" s="487" t="s">
        <v>539</v>
      </c>
      <c r="J277" s="488"/>
      <c r="K277" s="572">
        <f>SUM(事業区分!W277+事業公益!Q277)</f>
        <v>0</v>
      </c>
      <c r="L277" s="572">
        <f>SUM(事業区分!X277+事業公益!R277)</f>
        <v>0</v>
      </c>
      <c r="M277" s="572">
        <f>SUM(事業区分!Y277+事業公益!S277)</f>
        <v>0</v>
      </c>
      <c r="N277" s="264"/>
    </row>
    <row r="278" spans="6:14" ht="24.95" customHeight="1" x14ac:dyDescent="0.15">
      <c r="F278" s="640"/>
      <c r="G278" s="649"/>
      <c r="H278" s="631" t="s">
        <v>540</v>
      </c>
      <c r="I278" s="480"/>
      <c r="J278" s="484"/>
      <c r="K278" s="575">
        <f>SUM(事業区分!W278+事業公益!Q278)</f>
        <v>0</v>
      </c>
      <c r="L278" s="575">
        <f>SUM(事業区分!X278+事業公益!R278)</f>
        <v>0</v>
      </c>
      <c r="M278" s="575">
        <f>SUM(事業区分!Y278+事業公益!S278)</f>
        <v>0</v>
      </c>
      <c r="N278" s="482"/>
    </row>
    <row r="279" spans="6:14" ht="24.95" customHeight="1" thickBot="1" x14ac:dyDescent="0.2">
      <c r="F279" s="640"/>
      <c r="G279" s="649"/>
      <c r="H279" s="629"/>
      <c r="I279" s="487" t="s">
        <v>540</v>
      </c>
      <c r="J279" s="488"/>
      <c r="K279" s="572">
        <f>SUM(事業区分!W279+事業公益!Q279)</f>
        <v>0</v>
      </c>
      <c r="L279" s="572">
        <f>SUM(事業区分!X279+事業公益!R279)</f>
        <v>0</v>
      </c>
      <c r="M279" s="572">
        <f>SUM(事業区分!Y279+事業公益!S279)</f>
        <v>0</v>
      </c>
      <c r="N279" s="264"/>
    </row>
    <row r="280" spans="6:14" ht="24.95" customHeight="1" x14ac:dyDescent="0.15">
      <c r="F280" s="640"/>
      <c r="G280" s="649"/>
      <c r="H280" s="631" t="s">
        <v>579</v>
      </c>
      <c r="I280" s="480"/>
      <c r="J280" s="484"/>
      <c r="K280" s="575">
        <f>SUM(事業区分!W280+事業公益!Q280)</f>
        <v>0</v>
      </c>
      <c r="L280" s="575">
        <f>SUM(事業区分!X280+事業公益!R280)</f>
        <v>0</v>
      </c>
      <c r="M280" s="575">
        <f>SUM(事業区分!Y280+事業公益!S280)</f>
        <v>0</v>
      </c>
      <c r="N280" s="482"/>
    </row>
    <row r="281" spans="6:14" ht="24.95" customHeight="1" thickBot="1" x14ac:dyDescent="0.2">
      <c r="F281" s="640"/>
      <c r="G281" s="649"/>
      <c r="H281" s="629"/>
      <c r="I281" s="483" t="s">
        <v>579</v>
      </c>
      <c r="J281" s="488"/>
      <c r="K281" s="572">
        <f>SUM(事業区分!W281+事業公益!Q281)</f>
        <v>0</v>
      </c>
      <c r="L281" s="572">
        <f>SUM(事業区分!X281+事業公益!R281)</f>
        <v>0</v>
      </c>
      <c r="M281" s="572">
        <f>SUM(事業区分!Y281+事業公益!S281)</f>
        <v>0</v>
      </c>
      <c r="N281" s="264"/>
    </row>
    <row r="282" spans="6:14" ht="24.95" customHeight="1" x14ac:dyDescent="0.15">
      <c r="F282" s="640"/>
      <c r="G282" s="649"/>
      <c r="H282" s="631" t="s">
        <v>580</v>
      </c>
      <c r="I282" s="480"/>
      <c r="J282" s="484"/>
      <c r="K282" s="575">
        <f>SUM(事業区分!W282+事業公益!Q282)</f>
        <v>0</v>
      </c>
      <c r="L282" s="575">
        <f>SUM(事業区分!X282+事業公益!R282)</f>
        <v>0</v>
      </c>
      <c r="M282" s="575">
        <f>SUM(事業区分!Y282+事業公益!S282)</f>
        <v>0</v>
      </c>
      <c r="N282" s="482"/>
    </row>
    <row r="283" spans="6:14" ht="24.95" customHeight="1" thickBot="1" x14ac:dyDescent="0.2">
      <c r="F283" s="640"/>
      <c r="G283" s="649"/>
      <c r="H283" s="629"/>
      <c r="I283" s="483" t="s">
        <v>580</v>
      </c>
      <c r="J283" s="488"/>
      <c r="K283" s="572">
        <f>SUM(事業区分!W283+事業公益!Q283)</f>
        <v>0</v>
      </c>
      <c r="L283" s="572">
        <f>SUM(事業区分!X283+事業公益!R283)</f>
        <v>0</v>
      </c>
      <c r="M283" s="572">
        <f>SUM(事業区分!Y283+事業公益!S283)</f>
        <v>0</v>
      </c>
      <c r="N283" s="264"/>
    </row>
    <row r="284" spans="6:14" ht="24.95" customHeight="1" x14ac:dyDescent="0.15">
      <c r="F284" s="640"/>
      <c r="G284" s="649"/>
      <c r="H284" s="631" t="s">
        <v>542</v>
      </c>
      <c r="I284" s="480"/>
      <c r="J284" s="484"/>
      <c r="K284" s="575">
        <f>SUM(事業区分!W284+事業公益!Q284)</f>
        <v>0</v>
      </c>
      <c r="L284" s="575">
        <f>SUM(事業区分!X284+事業公益!R284)</f>
        <v>0</v>
      </c>
      <c r="M284" s="575">
        <f>SUM(事業区分!Y284+事業公益!S284)</f>
        <v>0</v>
      </c>
      <c r="N284" s="482"/>
    </row>
    <row r="285" spans="6:14" ht="24.95" customHeight="1" thickBot="1" x14ac:dyDescent="0.2">
      <c r="F285" s="640"/>
      <c r="G285" s="649"/>
      <c r="H285" s="629"/>
      <c r="I285" s="487" t="s">
        <v>542</v>
      </c>
      <c r="J285" s="488"/>
      <c r="K285" s="572">
        <f>SUM(事業区分!W285+事業公益!Q285)</f>
        <v>0</v>
      </c>
      <c r="L285" s="572">
        <f>SUM(事業区分!X285+事業公益!R285)</f>
        <v>0</v>
      </c>
      <c r="M285" s="572">
        <f>SUM(事業区分!Y285+事業公益!S285)</f>
        <v>0</v>
      </c>
      <c r="N285" s="264"/>
    </row>
    <row r="286" spans="6:14" ht="24.95" customHeight="1" x14ac:dyDescent="0.15">
      <c r="F286" s="640"/>
      <c r="G286" s="649"/>
      <c r="H286" s="631" t="s">
        <v>543</v>
      </c>
      <c r="I286" s="480"/>
      <c r="J286" s="484"/>
      <c r="K286" s="594">
        <f>SUM(事業区分!W286+事業公益!Q286)</f>
        <v>14500</v>
      </c>
      <c r="L286" s="594">
        <f>SUM(事業区分!X286+事業公益!R286)</f>
        <v>0</v>
      </c>
      <c r="M286" s="594">
        <f>SUM(事業区分!Y286+事業公益!S286)</f>
        <v>14500</v>
      </c>
      <c r="N286" s="605" t="s">
        <v>829</v>
      </c>
    </row>
    <row r="287" spans="6:14" ht="24.95" customHeight="1" thickBot="1" x14ac:dyDescent="0.2">
      <c r="F287" s="640"/>
      <c r="G287" s="649"/>
      <c r="H287" s="629"/>
      <c r="I287" s="487" t="s">
        <v>543</v>
      </c>
      <c r="J287" s="488"/>
      <c r="K287" s="572">
        <f>SUM(事業区分!W287+事業公益!Q287)</f>
        <v>14500</v>
      </c>
      <c r="L287" s="572">
        <f>SUM(事業区分!X287+事業公益!R287)</f>
        <v>0</v>
      </c>
      <c r="M287" s="572">
        <f>SUM(事業区分!Y287+事業公益!S287)</f>
        <v>14500</v>
      </c>
      <c r="N287" s="264"/>
    </row>
    <row r="288" spans="6:14" ht="24.95" customHeight="1" x14ac:dyDescent="0.15">
      <c r="F288" s="640"/>
      <c r="G288" s="649"/>
      <c r="H288" s="628" t="s">
        <v>544</v>
      </c>
      <c r="I288" s="464"/>
      <c r="J288" s="471"/>
      <c r="K288" s="573">
        <f>SUM(事業区分!W288+事業公益!Q288)</f>
        <v>0</v>
      </c>
      <c r="L288" s="573">
        <f>SUM(事業区分!X288+事業公益!R288)</f>
        <v>0</v>
      </c>
      <c r="M288" s="573">
        <f>SUM(事業区分!Y288+事業公益!S288)</f>
        <v>0</v>
      </c>
      <c r="N288" s="349"/>
    </row>
    <row r="289" spans="6:14" ht="24.95" customHeight="1" thickBot="1" x14ac:dyDescent="0.2">
      <c r="F289" s="640"/>
      <c r="G289" s="649"/>
      <c r="H289" s="629"/>
      <c r="I289" s="487" t="s">
        <v>544</v>
      </c>
      <c r="J289" s="488"/>
      <c r="K289" s="572">
        <f>SUM(事業区分!W289+事業公益!Q289)</f>
        <v>0</v>
      </c>
      <c r="L289" s="572">
        <f>SUM(事業区分!X289+事業公益!R289)</f>
        <v>0</v>
      </c>
      <c r="M289" s="572">
        <f>SUM(事業区分!Y289+事業公益!S289)</f>
        <v>0</v>
      </c>
      <c r="N289" s="264"/>
    </row>
    <row r="290" spans="6:14" ht="24.95" customHeight="1" x14ac:dyDescent="0.15">
      <c r="F290" s="640"/>
      <c r="G290" s="649"/>
      <c r="H290" s="631" t="s">
        <v>545</v>
      </c>
      <c r="I290" s="480"/>
      <c r="J290" s="484"/>
      <c r="K290" s="575">
        <f>SUM(事業区分!W290+事業公益!Q290)</f>
        <v>0</v>
      </c>
      <c r="L290" s="575">
        <f>SUM(事業区分!X290+事業公益!R290)</f>
        <v>0</v>
      </c>
      <c r="M290" s="575">
        <f>SUM(事業区分!Y290+事業公益!S290)</f>
        <v>0</v>
      </c>
      <c r="N290" s="482"/>
    </row>
    <row r="291" spans="6:14" ht="24.95" customHeight="1" x14ac:dyDescent="0.15">
      <c r="F291" s="640"/>
      <c r="G291" s="649"/>
      <c r="H291" s="631"/>
      <c r="I291" s="467" t="s">
        <v>547</v>
      </c>
      <c r="J291" s="468"/>
      <c r="K291" s="571">
        <f>SUM(事業区分!W291+事業公益!Q291)</f>
        <v>0</v>
      </c>
      <c r="L291" s="571">
        <f>SUM(事業区分!X291+事業公益!R291)</f>
        <v>0</v>
      </c>
      <c r="M291" s="571">
        <f>SUM(事業区分!Y291+事業公益!S291)</f>
        <v>0</v>
      </c>
      <c r="N291" s="263"/>
    </row>
    <row r="292" spans="6:14" ht="24.95" customHeight="1" thickBot="1" x14ac:dyDescent="0.2">
      <c r="F292" s="640"/>
      <c r="G292" s="649"/>
      <c r="H292" s="631"/>
      <c r="I292" s="494" t="s">
        <v>209</v>
      </c>
      <c r="J292" s="495"/>
      <c r="K292" s="576">
        <f>SUM(事業区分!W292+事業公益!Q292)</f>
        <v>0</v>
      </c>
      <c r="L292" s="576">
        <f>SUM(事業区分!X292+事業公益!R292)</f>
        <v>0</v>
      </c>
      <c r="M292" s="576">
        <f>SUM(事業区分!Y292+事業公益!S292)</f>
        <v>0</v>
      </c>
      <c r="N292" s="492"/>
    </row>
    <row r="293" spans="6:14" ht="24.95" customHeight="1" thickBot="1" x14ac:dyDescent="0.2">
      <c r="F293" s="640"/>
      <c r="G293" s="649"/>
      <c r="H293" s="673" t="s">
        <v>711</v>
      </c>
      <c r="I293" s="674"/>
      <c r="J293" s="674"/>
      <c r="K293" s="534">
        <f>SUM(事業区分!W293+事業公益!Q293)</f>
        <v>23800</v>
      </c>
      <c r="L293" s="534">
        <f>SUM(事業区分!X293+事業公益!R293)</f>
        <v>0</v>
      </c>
      <c r="M293" s="534">
        <f>SUM(事業区分!Y293+事業公益!S293)</f>
        <v>23800</v>
      </c>
      <c r="N293" s="493"/>
    </row>
    <row r="294" spans="6:14" ht="24.95" customHeight="1" x14ac:dyDescent="0.15">
      <c r="F294" s="640"/>
      <c r="G294" s="650" t="s">
        <v>693</v>
      </c>
      <c r="H294" s="631" t="s">
        <v>582</v>
      </c>
      <c r="I294" s="480"/>
      <c r="J294" s="484"/>
      <c r="K294" s="575">
        <f>SUM(事業区分!W294+事業公益!Q294)</f>
        <v>0</v>
      </c>
      <c r="L294" s="575">
        <f>SUM(事業区分!X294+事業公益!R294)</f>
        <v>0</v>
      </c>
      <c r="M294" s="575">
        <f>SUM(事業区分!Y294+事業公益!S294)</f>
        <v>0</v>
      </c>
      <c r="N294" s="482"/>
    </row>
    <row r="295" spans="6:14" ht="24.95" customHeight="1" thickBot="1" x14ac:dyDescent="0.2">
      <c r="F295" s="640"/>
      <c r="G295" s="651"/>
      <c r="H295" s="629"/>
      <c r="I295" s="488" t="s">
        <v>582</v>
      </c>
      <c r="J295" s="488"/>
      <c r="K295" s="572">
        <f>SUM(事業区分!W295+事業公益!Q295)</f>
        <v>0</v>
      </c>
      <c r="L295" s="572">
        <f>SUM(事業区分!X295+事業公益!R295)</f>
        <v>0</v>
      </c>
      <c r="M295" s="572">
        <f>SUM(事業区分!Y295+事業公益!S295)</f>
        <v>0</v>
      </c>
      <c r="N295" s="264"/>
    </row>
    <row r="296" spans="6:14" ht="24.95" customHeight="1" x14ac:dyDescent="0.15">
      <c r="F296" s="640"/>
      <c r="G296" s="651"/>
      <c r="H296" s="631" t="s">
        <v>221</v>
      </c>
      <c r="I296" s="480"/>
      <c r="J296" s="484"/>
      <c r="K296" s="575">
        <f>SUM(事業区分!W296+事業公益!Q296)</f>
        <v>0</v>
      </c>
      <c r="L296" s="575">
        <f>SUM(事業区分!X296+事業公益!R296)</f>
        <v>0</v>
      </c>
      <c r="M296" s="575">
        <f>SUM(事業区分!Y296+事業公益!S296)</f>
        <v>0</v>
      </c>
      <c r="N296" s="482"/>
    </row>
    <row r="297" spans="6:14" ht="24.95" customHeight="1" thickBot="1" x14ac:dyDescent="0.2">
      <c r="F297" s="640"/>
      <c r="G297" s="651"/>
      <c r="H297" s="629"/>
      <c r="I297" s="487" t="s">
        <v>221</v>
      </c>
      <c r="J297" s="488"/>
      <c r="K297" s="572">
        <f>SUM(事業区分!W297+事業公益!Q297)</f>
        <v>0</v>
      </c>
      <c r="L297" s="572">
        <f>SUM(事業区分!X297+事業公益!R297)</f>
        <v>0</v>
      </c>
      <c r="M297" s="572">
        <f>SUM(事業区分!Y297+事業公益!S297)</f>
        <v>0</v>
      </c>
      <c r="N297" s="264"/>
    </row>
    <row r="298" spans="6:14" ht="24.95" customHeight="1" x14ac:dyDescent="0.15">
      <c r="F298" s="640"/>
      <c r="G298" s="651"/>
      <c r="H298" s="631" t="s">
        <v>549</v>
      </c>
      <c r="I298" s="480"/>
      <c r="J298" s="484"/>
      <c r="K298" s="575">
        <f>SUM(事業区分!W298+事業公益!Q298)</f>
        <v>0</v>
      </c>
      <c r="L298" s="575">
        <f>SUM(事業区分!X298+事業公益!R298)</f>
        <v>0</v>
      </c>
      <c r="M298" s="575">
        <f>SUM(事業区分!Y298+事業公益!S298)</f>
        <v>0</v>
      </c>
      <c r="N298" s="482"/>
    </row>
    <row r="299" spans="6:14" ht="24.95" customHeight="1" thickBot="1" x14ac:dyDescent="0.2">
      <c r="F299" s="640"/>
      <c r="G299" s="651"/>
      <c r="H299" s="629"/>
      <c r="I299" s="487" t="s">
        <v>549</v>
      </c>
      <c r="J299" s="488"/>
      <c r="K299" s="572">
        <f>SUM(事業区分!W299+事業公益!Q299)</f>
        <v>0</v>
      </c>
      <c r="L299" s="572">
        <f>SUM(事業区分!X299+事業公益!R299)</f>
        <v>0</v>
      </c>
      <c r="M299" s="572">
        <f>SUM(事業区分!Y299+事業公益!S299)</f>
        <v>0</v>
      </c>
      <c r="N299" s="264"/>
    </row>
    <row r="300" spans="6:14" ht="24.95" customHeight="1" x14ac:dyDescent="0.15">
      <c r="F300" s="640"/>
      <c r="G300" s="651"/>
      <c r="H300" s="631" t="s">
        <v>551</v>
      </c>
      <c r="I300" s="480"/>
      <c r="J300" s="484"/>
      <c r="K300" s="594">
        <f>SUM(事業区分!W300+事業公益!Q300)</f>
        <v>4074</v>
      </c>
      <c r="L300" s="594">
        <f>SUM(事業区分!X300+事業公益!R300)</f>
        <v>0</v>
      </c>
      <c r="M300" s="594">
        <f>SUM(事業区分!Y300+事業公益!S300)</f>
        <v>4074</v>
      </c>
      <c r="N300" s="482"/>
    </row>
    <row r="301" spans="6:14" ht="24.95" customHeight="1" x14ac:dyDescent="0.15">
      <c r="F301" s="640"/>
      <c r="G301" s="651"/>
      <c r="H301" s="631"/>
      <c r="I301" s="465" t="s">
        <v>552</v>
      </c>
      <c r="J301" s="468"/>
      <c r="K301" s="571">
        <f>SUM(事業区分!W301+事業公益!Q301)</f>
        <v>1574</v>
      </c>
      <c r="L301" s="571">
        <f>SUM(事業区分!X301+事業公益!R301)</f>
        <v>0</v>
      </c>
      <c r="M301" s="571">
        <f>SUM(事業区分!Y301+事業公益!S301)</f>
        <v>1574</v>
      </c>
      <c r="N301" s="263" t="s">
        <v>812</v>
      </c>
    </row>
    <row r="302" spans="6:14" ht="24.95" customHeight="1" x14ac:dyDescent="0.15">
      <c r="F302" s="640"/>
      <c r="G302" s="651"/>
      <c r="H302" s="631"/>
      <c r="I302" s="465" t="s">
        <v>553</v>
      </c>
      <c r="J302" s="468"/>
      <c r="K302" s="571">
        <f>SUM(事業区分!W302+事業公益!Q302)</f>
        <v>0</v>
      </c>
      <c r="L302" s="571">
        <f>SUM(事業区分!X302+事業公益!R302)</f>
        <v>0</v>
      </c>
      <c r="M302" s="571">
        <f>SUM(事業区分!Y302+事業公益!S302)</f>
        <v>0</v>
      </c>
      <c r="N302" s="263"/>
    </row>
    <row r="303" spans="6:14" ht="24.95" customHeight="1" x14ac:dyDescent="0.15">
      <c r="F303" s="640"/>
      <c r="G303" s="651"/>
      <c r="H303" s="631"/>
      <c r="I303" s="632" t="s">
        <v>554</v>
      </c>
      <c r="J303" s="468"/>
      <c r="K303" s="571">
        <f>SUM(事業区分!W303+事業公益!Q303)</f>
        <v>2500</v>
      </c>
      <c r="L303" s="571">
        <f>SUM(事業区分!X303+事業公益!R303)</f>
        <v>0</v>
      </c>
      <c r="M303" s="571">
        <f>SUM(事業区分!Y303+事業公益!S303)</f>
        <v>2500</v>
      </c>
      <c r="N303" s="263"/>
    </row>
    <row r="304" spans="6:14" ht="24.95" customHeight="1" x14ac:dyDescent="0.15">
      <c r="F304" s="640"/>
      <c r="G304" s="651"/>
      <c r="H304" s="631"/>
      <c r="I304" s="633"/>
      <c r="J304" s="467" t="s">
        <v>555</v>
      </c>
      <c r="K304" s="571">
        <f>SUM(事業区分!W304+事業公益!Q304)</f>
        <v>0</v>
      </c>
      <c r="L304" s="571">
        <f>SUM(事業区分!X304+事業公益!R304)</f>
        <v>0</v>
      </c>
      <c r="M304" s="571">
        <f>SUM(事業区分!Y304+事業公益!S304)</f>
        <v>0</v>
      </c>
      <c r="N304" s="263"/>
    </row>
    <row r="305" spans="6:14" ht="24.95" customHeight="1" x14ac:dyDescent="0.15">
      <c r="F305" s="640"/>
      <c r="G305" s="651"/>
      <c r="H305" s="631"/>
      <c r="I305" s="633"/>
      <c r="J305" s="467" t="s">
        <v>556</v>
      </c>
      <c r="K305" s="571">
        <f>SUM(事業区分!W305+事業公益!Q305)</f>
        <v>0</v>
      </c>
      <c r="L305" s="571">
        <f>SUM(事業区分!X305+事業公益!R305)</f>
        <v>0</v>
      </c>
      <c r="M305" s="571">
        <f>SUM(事業区分!Y305+事業公益!S305)</f>
        <v>0</v>
      </c>
      <c r="N305" s="263"/>
    </row>
    <row r="306" spans="6:14" ht="24.95" customHeight="1" thickBot="1" x14ac:dyDescent="0.2">
      <c r="F306" s="640"/>
      <c r="G306" s="651"/>
      <c r="H306" s="629"/>
      <c r="I306" s="634"/>
      <c r="J306" s="483" t="s">
        <v>550</v>
      </c>
      <c r="K306" s="572">
        <f>SUM(事業区分!W306+事業公益!Q306)</f>
        <v>2500</v>
      </c>
      <c r="L306" s="572">
        <f>SUM(事業区分!X306+事業公益!R306)</f>
        <v>0</v>
      </c>
      <c r="M306" s="572">
        <f>SUM(事業区分!Y306+事業公益!S306)</f>
        <v>2500</v>
      </c>
      <c r="N306" s="264" t="s">
        <v>813</v>
      </c>
    </row>
    <row r="307" spans="6:14" ht="24.95" customHeight="1" x14ac:dyDescent="0.15">
      <c r="F307" s="640"/>
      <c r="G307" s="651"/>
      <c r="H307" s="631" t="s">
        <v>557</v>
      </c>
      <c r="I307" s="480"/>
      <c r="J307" s="484"/>
      <c r="K307" s="575">
        <f>SUM(事業区分!W307+事業公益!Q307)</f>
        <v>0</v>
      </c>
      <c r="L307" s="575">
        <f>SUM(事業区分!X307+事業公益!R307)</f>
        <v>0</v>
      </c>
      <c r="M307" s="575">
        <f>SUM(事業区分!Y307+事業公益!S307)</f>
        <v>0</v>
      </c>
      <c r="N307" s="482"/>
    </row>
    <row r="308" spans="6:14" ht="24.95" customHeight="1" thickBot="1" x14ac:dyDescent="0.2">
      <c r="F308" s="640"/>
      <c r="G308" s="651"/>
      <c r="H308" s="629"/>
      <c r="I308" s="487" t="s">
        <v>557</v>
      </c>
      <c r="J308" s="488"/>
      <c r="K308" s="572">
        <f>SUM(事業区分!W308+事業公益!Q308)</f>
        <v>0</v>
      </c>
      <c r="L308" s="572">
        <f>SUM(事業区分!X308+事業公益!R308)</f>
        <v>0</v>
      </c>
      <c r="M308" s="572">
        <f>SUM(事業区分!Y308+事業公益!S308)</f>
        <v>0</v>
      </c>
      <c r="N308" s="264"/>
    </row>
    <row r="309" spans="6:14" ht="24.95" customHeight="1" x14ac:dyDescent="0.15">
      <c r="F309" s="640"/>
      <c r="G309" s="651"/>
      <c r="H309" s="631" t="s">
        <v>583</v>
      </c>
      <c r="I309" s="480"/>
      <c r="J309" s="484"/>
      <c r="K309" s="575">
        <f>SUM(事業区分!W309+事業公益!Q309)</f>
        <v>0</v>
      </c>
      <c r="L309" s="575">
        <f>SUM(事業区分!X309+事業公益!R309)</f>
        <v>0</v>
      </c>
      <c r="M309" s="575">
        <f>SUM(事業区分!Y309+事業公益!S309)</f>
        <v>0</v>
      </c>
      <c r="N309" s="482"/>
    </row>
    <row r="310" spans="6:14" ht="24.95" customHeight="1" thickBot="1" x14ac:dyDescent="0.2">
      <c r="F310" s="640"/>
      <c r="G310" s="651"/>
      <c r="H310" s="629"/>
      <c r="I310" s="483" t="s">
        <v>583</v>
      </c>
      <c r="J310" s="488"/>
      <c r="K310" s="572">
        <f>SUM(事業区分!W310+事業公益!Q310)</f>
        <v>0</v>
      </c>
      <c r="L310" s="572">
        <f>SUM(事業区分!X310+事業公益!R310)</f>
        <v>0</v>
      </c>
      <c r="M310" s="572">
        <f>SUM(事業区分!Y310+事業公益!S310)</f>
        <v>0</v>
      </c>
      <c r="N310" s="264"/>
    </row>
    <row r="311" spans="6:14" ht="24.95" customHeight="1" x14ac:dyDescent="0.15">
      <c r="F311" s="640"/>
      <c r="G311" s="651"/>
      <c r="H311" s="631" t="s">
        <v>558</v>
      </c>
      <c r="I311" s="480"/>
      <c r="J311" s="484"/>
      <c r="K311" s="575">
        <f>SUM(事業区分!W311+事業公益!Q311)</f>
        <v>0</v>
      </c>
      <c r="L311" s="575">
        <f>SUM(事業区分!X311+事業公益!R311)</f>
        <v>0</v>
      </c>
      <c r="M311" s="575">
        <f>SUM(事業区分!Y311+事業公益!S311)</f>
        <v>0</v>
      </c>
      <c r="N311" s="482"/>
    </row>
    <row r="312" spans="6:14" ht="24.95" customHeight="1" thickBot="1" x14ac:dyDescent="0.2">
      <c r="F312" s="640"/>
      <c r="G312" s="651"/>
      <c r="H312" s="629"/>
      <c r="I312" s="487" t="s">
        <v>558</v>
      </c>
      <c r="J312" s="488"/>
      <c r="K312" s="572">
        <f>SUM(事業区分!W312+事業公益!Q312)</f>
        <v>0</v>
      </c>
      <c r="L312" s="572">
        <f>SUM(事業区分!X312+事業公益!R312)</f>
        <v>0</v>
      </c>
      <c r="M312" s="572">
        <f>SUM(事業区分!Y312+事業公益!S312)</f>
        <v>0</v>
      </c>
      <c r="N312" s="264"/>
    </row>
    <row r="313" spans="6:14" ht="24.95" customHeight="1" x14ac:dyDescent="0.15">
      <c r="F313" s="640"/>
      <c r="G313" s="651"/>
      <c r="H313" s="631" t="s">
        <v>559</v>
      </c>
      <c r="I313" s="480"/>
      <c r="J313" s="484"/>
      <c r="K313" s="575">
        <f>SUM(事業区分!W313+事業公益!Q313)</f>
        <v>0</v>
      </c>
      <c r="L313" s="575">
        <f>SUM(事業区分!X313+事業公益!R313)</f>
        <v>0</v>
      </c>
      <c r="M313" s="575">
        <f>SUM(事業区分!Y313+事業公益!S313)</f>
        <v>0</v>
      </c>
      <c r="N313" s="482"/>
    </row>
    <row r="314" spans="6:14" ht="24.95" customHeight="1" thickBot="1" x14ac:dyDescent="0.2">
      <c r="F314" s="640"/>
      <c r="G314" s="651"/>
      <c r="H314" s="629"/>
      <c r="I314" s="487" t="s">
        <v>559</v>
      </c>
      <c r="J314" s="488"/>
      <c r="K314" s="572">
        <f>SUM(事業区分!W314+事業公益!Q314)</f>
        <v>0</v>
      </c>
      <c r="L314" s="572">
        <f>SUM(事業区分!X314+事業公益!R314)</f>
        <v>0</v>
      </c>
      <c r="M314" s="572">
        <f>SUM(事業区分!Y314+事業公益!S314)</f>
        <v>0</v>
      </c>
      <c r="N314" s="264"/>
    </row>
    <row r="315" spans="6:14" ht="24.95" customHeight="1" x14ac:dyDescent="0.15">
      <c r="F315" s="640"/>
      <c r="G315" s="651"/>
      <c r="H315" s="631" t="s">
        <v>561</v>
      </c>
      <c r="I315" s="480"/>
      <c r="J315" s="484"/>
      <c r="K315" s="575">
        <f>SUM(事業区分!W315+事業公益!Q315)</f>
        <v>0</v>
      </c>
      <c r="L315" s="575">
        <f>SUM(事業区分!X315+事業公益!R315)</f>
        <v>0</v>
      </c>
      <c r="M315" s="575">
        <f>SUM(事業区分!Y315+事業公益!S315)</f>
        <v>0</v>
      </c>
      <c r="N315" s="482"/>
    </row>
    <row r="316" spans="6:14" ht="24.95" customHeight="1" thickBot="1" x14ac:dyDescent="0.2">
      <c r="F316" s="640"/>
      <c r="G316" s="651"/>
      <c r="H316" s="629"/>
      <c r="I316" s="483" t="s">
        <v>561</v>
      </c>
      <c r="J316" s="488"/>
      <c r="K316" s="572">
        <f>SUM(事業区分!W316+事業公益!Q316)</f>
        <v>0</v>
      </c>
      <c r="L316" s="572">
        <f>SUM(事業区分!X316+事業公益!R316)</f>
        <v>0</v>
      </c>
      <c r="M316" s="572">
        <f>SUM(事業区分!Y316+事業公益!S316)</f>
        <v>0</v>
      </c>
      <c r="N316" s="264"/>
    </row>
    <row r="317" spans="6:14" ht="24.95" customHeight="1" x14ac:dyDescent="0.15">
      <c r="F317" s="640"/>
      <c r="G317" s="651"/>
      <c r="H317" s="631" t="s">
        <v>563</v>
      </c>
      <c r="I317" s="480"/>
      <c r="J317" s="484"/>
      <c r="K317" s="593">
        <f>SUM(事業区分!W317+事業公益!Q317)</f>
        <v>14500</v>
      </c>
      <c r="L317" s="593">
        <f>SUM(事業区分!X317+事業公益!R317)</f>
        <v>0</v>
      </c>
      <c r="M317" s="593">
        <f>SUM(事業区分!Y317+事業公益!S317)</f>
        <v>14500</v>
      </c>
      <c r="N317" s="605" t="s">
        <v>829</v>
      </c>
    </row>
    <row r="318" spans="6:14" ht="24.95" customHeight="1" thickBot="1" x14ac:dyDescent="0.2">
      <c r="F318" s="640"/>
      <c r="G318" s="651"/>
      <c r="H318" s="629"/>
      <c r="I318" s="487" t="s">
        <v>563</v>
      </c>
      <c r="J318" s="488"/>
      <c r="K318" s="578">
        <f>SUM(事業区分!W318+事業公益!Q318)</f>
        <v>14500</v>
      </c>
      <c r="L318" s="578">
        <f>SUM(事業区分!X318+事業公益!R318)</f>
        <v>0</v>
      </c>
      <c r="M318" s="578">
        <f>SUM(事業区分!Y318+事業公益!S318)</f>
        <v>14500</v>
      </c>
      <c r="N318" s="264" t="s">
        <v>814</v>
      </c>
    </row>
    <row r="319" spans="6:14" ht="24.95" customHeight="1" x14ac:dyDescent="0.15">
      <c r="F319" s="640"/>
      <c r="G319" s="651"/>
      <c r="H319" s="631" t="s">
        <v>564</v>
      </c>
      <c r="I319" s="480"/>
      <c r="J319" s="484"/>
      <c r="K319" s="575">
        <f>SUM(事業区分!W319+事業公益!Q319)</f>
        <v>0</v>
      </c>
      <c r="L319" s="575">
        <f>SUM(事業区分!X319+事業公益!R319)</f>
        <v>0</v>
      </c>
      <c r="M319" s="575">
        <f>SUM(事業区分!Y319+事業公益!S319)</f>
        <v>0</v>
      </c>
      <c r="N319" s="482"/>
    </row>
    <row r="320" spans="6:14" ht="24.95" customHeight="1" thickBot="1" x14ac:dyDescent="0.2">
      <c r="F320" s="640"/>
      <c r="G320" s="651"/>
      <c r="H320" s="629"/>
      <c r="I320" s="487" t="s">
        <v>564</v>
      </c>
      <c r="J320" s="488"/>
      <c r="K320" s="572">
        <f>SUM(事業区分!W320+事業公益!Q320)</f>
        <v>0</v>
      </c>
      <c r="L320" s="572">
        <f>SUM(事業区分!X320+事業公益!R320)</f>
        <v>0</v>
      </c>
      <c r="M320" s="572">
        <f>SUM(事業区分!Y320+事業公益!S320)</f>
        <v>0</v>
      </c>
      <c r="N320" s="264"/>
    </row>
    <row r="321" spans="6:14" ht="24.95" customHeight="1" x14ac:dyDescent="0.15">
      <c r="F321" s="640"/>
      <c r="G321" s="651"/>
      <c r="H321" s="631" t="s">
        <v>230</v>
      </c>
      <c r="I321" s="480"/>
      <c r="J321" s="484"/>
      <c r="K321" s="594">
        <f>SUM(事業区分!W321+事業公益!Q321)</f>
        <v>300</v>
      </c>
      <c r="L321" s="594">
        <f>SUM(事業区分!X321+事業公益!R321)</f>
        <v>0</v>
      </c>
      <c r="M321" s="594">
        <f>SUM(事業区分!Y321+事業公益!S321)</f>
        <v>300</v>
      </c>
      <c r="N321" s="482"/>
    </row>
    <row r="322" spans="6:14" ht="24.95" customHeight="1" thickBot="1" x14ac:dyDescent="0.2">
      <c r="F322" s="640"/>
      <c r="G322" s="651"/>
      <c r="H322" s="629"/>
      <c r="I322" s="487" t="s">
        <v>230</v>
      </c>
      <c r="J322" s="488"/>
      <c r="K322" s="572">
        <f>SUM(事業区分!W322+事業公益!Q322)</f>
        <v>300</v>
      </c>
      <c r="L322" s="572">
        <f>SUM(事業区分!X322+事業公益!R322)</f>
        <v>0</v>
      </c>
      <c r="M322" s="572">
        <f>SUM(事業区分!Y322+事業公益!S322)</f>
        <v>300</v>
      </c>
      <c r="N322" s="264" t="s">
        <v>815</v>
      </c>
    </row>
    <row r="323" spans="6:14" ht="24.95" customHeight="1" x14ac:dyDescent="0.15">
      <c r="F323" s="640"/>
      <c r="G323" s="651"/>
      <c r="H323" s="631" t="s">
        <v>565</v>
      </c>
      <c r="I323" s="480"/>
      <c r="J323" s="484"/>
      <c r="K323" s="544">
        <f>SUM(事業区分!W323+事業公益!Q323)</f>
        <v>2781</v>
      </c>
      <c r="L323" s="544">
        <f>SUM(事業区分!X323+事業公益!R323)</f>
        <v>0</v>
      </c>
      <c r="M323" s="544">
        <f>SUM(事業区分!Y323+事業公益!S323)</f>
        <v>2781</v>
      </c>
      <c r="N323" s="482"/>
    </row>
    <row r="324" spans="6:14" ht="24.95" customHeight="1" x14ac:dyDescent="0.15">
      <c r="F324" s="640"/>
      <c r="G324" s="651"/>
      <c r="H324" s="631"/>
      <c r="I324" s="615" t="s">
        <v>567</v>
      </c>
      <c r="J324" s="468"/>
      <c r="K324" s="571">
        <f>SUM(事業区分!W324+事業公益!Q324)</f>
        <v>2781</v>
      </c>
      <c r="L324" s="571">
        <f>SUM(事業区分!X324+事業公益!R324)</f>
        <v>0</v>
      </c>
      <c r="M324" s="571">
        <f>SUM(事業区分!Y324+事業公益!S324)</f>
        <v>2781</v>
      </c>
      <c r="N324" s="263" t="s">
        <v>816</v>
      </c>
    </row>
    <row r="325" spans="6:14" ht="24.95" customHeight="1" thickBot="1" x14ac:dyDescent="0.2">
      <c r="F325" s="640"/>
      <c r="G325" s="651"/>
      <c r="H325" s="629"/>
      <c r="I325" s="487" t="s">
        <v>504</v>
      </c>
      <c r="J325" s="488"/>
      <c r="K325" s="572">
        <f>SUM(事業区分!W325+事業公益!Q325)</f>
        <v>0</v>
      </c>
      <c r="L325" s="572">
        <f>SUM(事業区分!X325+事業公益!R325)</f>
        <v>0</v>
      </c>
      <c r="M325" s="572">
        <f>SUM(事業区分!Y325+事業公益!S325)</f>
        <v>0</v>
      </c>
      <c r="N325" s="264"/>
    </row>
    <row r="326" spans="6:14" ht="24.95" customHeight="1" thickBot="1" x14ac:dyDescent="0.2">
      <c r="F326" s="640"/>
      <c r="G326" s="652"/>
      <c r="H326" s="673" t="s">
        <v>590</v>
      </c>
      <c r="I326" s="674"/>
      <c r="J326" s="674"/>
      <c r="K326" s="534">
        <f>SUM(事業区分!W326+事業公益!Q326)</f>
        <v>21655</v>
      </c>
      <c r="L326" s="534">
        <f>SUM(事業区分!X326+事業公益!R326)</f>
        <v>0</v>
      </c>
      <c r="M326" s="534">
        <f>SUM(事業区分!Y326+事業公益!S326)</f>
        <v>21655</v>
      </c>
      <c r="N326" s="493"/>
    </row>
    <row r="327" spans="6:14" ht="24.95" customHeight="1" thickBot="1" x14ac:dyDescent="0.2">
      <c r="F327" s="647"/>
      <c r="G327" s="688" t="s">
        <v>712</v>
      </c>
      <c r="H327" s="689"/>
      <c r="I327" s="689"/>
      <c r="J327" s="690"/>
      <c r="K327" s="534">
        <f>SUM(事業区分!W327+事業公益!Q327)</f>
        <v>2145</v>
      </c>
      <c r="L327" s="534">
        <f>SUM(事業区分!X327+事業公益!R327)</f>
        <v>0</v>
      </c>
      <c r="M327" s="534">
        <f>SUM(事業区分!Y327+事業公益!S327)</f>
        <v>2145</v>
      </c>
      <c r="N327" s="493"/>
    </row>
    <row r="328" spans="6:14" ht="24.95" customHeight="1" thickBot="1" x14ac:dyDescent="0.2">
      <c r="F328" s="691" t="s">
        <v>681</v>
      </c>
      <c r="G328" s="692"/>
      <c r="H328" s="692"/>
      <c r="I328" s="692"/>
      <c r="J328" s="693"/>
      <c r="K328" s="534">
        <f>SUM(事業区分!W328+事業公益!Q328)</f>
        <v>627</v>
      </c>
      <c r="L328" s="534">
        <f>SUM(事業区分!X328+事業公益!R328)</f>
        <v>0</v>
      </c>
      <c r="M328" s="534">
        <f>SUM(事業区分!Y328+事業公益!S328)</f>
        <v>627</v>
      </c>
      <c r="N328" s="493"/>
    </row>
    <row r="329" spans="6:14" ht="24.95" customHeight="1" thickBot="1" x14ac:dyDescent="0.2">
      <c r="F329" s="679" t="s">
        <v>243</v>
      </c>
      <c r="G329" s="680"/>
      <c r="H329" s="680"/>
      <c r="I329" s="680"/>
      <c r="J329" s="681"/>
      <c r="K329" s="596">
        <f>SUM(事業区分!W329+事業公益!Q329)</f>
        <v>0</v>
      </c>
      <c r="L329" s="596">
        <f>SUM(事業区分!X329+事業公益!R329)</f>
        <v>0</v>
      </c>
      <c r="M329" s="596">
        <f>SUM(事業区分!Y329+事業公益!S329)</f>
        <v>0</v>
      </c>
      <c r="N329" s="595"/>
    </row>
    <row r="330" spans="6:14" ht="24.95" customHeight="1" thickBot="1" x14ac:dyDescent="0.2">
      <c r="F330" s="346"/>
      <c r="G330" s="346"/>
      <c r="H330" s="461"/>
      <c r="I330" s="346"/>
      <c r="J330" s="346"/>
      <c r="K330" s="477"/>
      <c r="L330" s="477"/>
      <c r="M330" s="477"/>
      <c r="N330" s="80"/>
    </row>
    <row r="331" spans="6:14" ht="24.95" customHeight="1" x14ac:dyDescent="0.15">
      <c r="F331" s="682" t="s">
        <v>244</v>
      </c>
      <c r="G331" s="683"/>
      <c r="H331" s="683"/>
      <c r="I331" s="683"/>
      <c r="J331" s="684"/>
      <c r="K331" s="415">
        <f>SUM(事業区分!W331+事業公益!Q331)</f>
        <v>97486</v>
      </c>
      <c r="L331" s="415">
        <f>SUM(事業区分!X331+事業公益!R331)</f>
        <v>0</v>
      </c>
      <c r="M331" s="415">
        <f>SUM(事業区分!Y331+事業公益!S331)</f>
        <v>97486</v>
      </c>
      <c r="N331" s="349"/>
    </row>
    <row r="332" spans="6:14" ht="24.95" customHeight="1" thickBot="1" x14ac:dyDescent="0.2">
      <c r="F332" s="685" t="s">
        <v>245</v>
      </c>
      <c r="G332" s="686"/>
      <c r="H332" s="686"/>
      <c r="I332" s="686"/>
      <c r="J332" s="687"/>
      <c r="K332" s="406">
        <f>SUM(事業区分!W332+事業公益!Q332)</f>
        <v>97486</v>
      </c>
      <c r="L332" s="406">
        <f>SUM(事業区分!X332+事業公益!R332)</f>
        <v>0</v>
      </c>
      <c r="M332" s="406">
        <f>SUM(事業区分!Y332+事業公益!S332)</f>
        <v>97486</v>
      </c>
      <c r="N332" s="264"/>
    </row>
  </sheetData>
  <sheetProtection password="F4BB" sheet="1" objects="1" scenarios="1"/>
  <mergeCells count="132">
    <mergeCell ref="G129:G132"/>
    <mergeCell ref="F129:F174"/>
    <mergeCell ref="G134:G137"/>
    <mergeCell ref="G247:G248"/>
    <mergeCell ref="G5:G15"/>
    <mergeCell ref="F329:J329"/>
    <mergeCell ref="F331:J331"/>
    <mergeCell ref="F332:J332"/>
    <mergeCell ref="H319:H320"/>
    <mergeCell ref="H321:H322"/>
    <mergeCell ref="H323:H325"/>
    <mergeCell ref="G327:J327"/>
    <mergeCell ref="F328:J328"/>
    <mergeCell ref="H307:H308"/>
    <mergeCell ref="H311:H312"/>
    <mergeCell ref="H313:H314"/>
    <mergeCell ref="H317:H318"/>
    <mergeCell ref="H326:J326"/>
    <mergeCell ref="H309:H310"/>
    <mergeCell ref="H315:H316"/>
    <mergeCell ref="H290:H292"/>
    <mergeCell ref="H296:H297"/>
    <mergeCell ref="H298:H299"/>
    <mergeCell ref="I303:I306"/>
    <mergeCell ref="H300:H306"/>
    <mergeCell ref="H274:H275"/>
    <mergeCell ref="H276:H277"/>
    <mergeCell ref="H284:H285"/>
    <mergeCell ref="H286:H287"/>
    <mergeCell ref="H288:H289"/>
    <mergeCell ref="H293:J293"/>
    <mergeCell ref="H280:H281"/>
    <mergeCell ref="H282:H283"/>
    <mergeCell ref="H294:H295"/>
    <mergeCell ref="I250:I256"/>
    <mergeCell ref="H246:H256"/>
    <mergeCell ref="H257:H258"/>
    <mergeCell ref="H261:H262"/>
    <mergeCell ref="H241:H242"/>
    <mergeCell ref="I247:I249"/>
    <mergeCell ref="H243:J243"/>
    <mergeCell ref="H263:J263"/>
    <mergeCell ref="I124:I126"/>
    <mergeCell ref="H222:H224"/>
    <mergeCell ref="H225:H227"/>
    <mergeCell ref="H228:H229"/>
    <mergeCell ref="H200:H211"/>
    <mergeCell ref="I201:I211"/>
    <mergeCell ref="H214:H217"/>
    <mergeCell ref="I215:I217"/>
    <mergeCell ref="H218:H219"/>
    <mergeCell ref="H220:J220"/>
    <mergeCell ref="H221:J221"/>
    <mergeCell ref="H198:H199"/>
    <mergeCell ref="H128:H144"/>
    <mergeCell ref="I146:I148"/>
    <mergeCell ref="I152:I154"/>
    <mergeCell ref="I174:I176"/>
    <mergeCell ref="I184:I188"/>
    <mergeCell ref="I134:I136"/>
    <mergeCell ref="I137:I139"/>
    <mergeCell ref="I142:I144"/>
    <mergeCell ref="H111:H115"/>
    <mergeCell ref="I112:I115"/>
    <mergeCell ref="H145:H166"/>
    <mergeCell ref="H167:H197"/>
    <mergeCell ref="H230:H240"/>
    <mergeCell ref="I231:I233"/>
    <mergeCell ref="I234:I240"/>
    <mergeCell ref="A1:E1"/>
    <mergeCell ref="A2:E2"/>
    <mergeCell ref="A5:A63"/>
    <mergeCell ref="B5:B63"/>
    <mergeCell ref="C6:C9"/>
    <mergeCell ref="D7:D9"/>
    <mergeCell ref="C11:C13"/>
    <mergeCell ref="D12:D13"/>
    <mergeCell ref="C16:C24"/>
    <mergeCell ref="D54:D63"/>
    <mergeCell ref="C30:C45"/>
    <mergeCell ref="C47:C48"/>
    <mergeCell ref="D33:D38"/>
    <mergeCell ref="C53:C63"/>
    <mergeCell ref="D41:D43"/>
    <mergeCell ref="I54:I59"/>
    <mergeCell ref="I60:I72"/>
    <mergeCell ref="F5:F72"/>
    <mergeCell ref="F73:F127"/>
    <mergeCell ref="H265:H266"/>
    <mergeCell ref="I270:I273"/>
    <mergeCell ref="H267:H273"/>
    <mergeCell ref="F222:F264"/>
    <mergeCell ref="G222:G243"/>
    <mergeCell ref="F265:F327"/>
    <mergeCell ref="G265:G293"/>
    <mergeCell ref="G294:G326"/>
    <mergeCell ref="H259:H260"/>
    <mergeCell ref="H264:J264"/>
    <mergeCell ref="H116:H117"/>
    <mergeCell ref="H118:H119"/>
    <mergeCell ref="H120:H121"/>
    <mergeCell ref="H122:H126"/>
    <mergeCell ref="I30:I31"/>
    <mergeCell ref="H278:H279"/>
    <mergeCell ref="I40:I45"/>
    <mergeCell ref="I170:I172"/>
    <mergeCell ref="I130:I133"/>
    <mergeCell ref="I107:I110"/>
    <mergeCell ref="H2:J2"/>
    <mergeCell ref="H1:N1"/>
    <mergeCell ref="H212:H213"/>
    <mergeCell ref="H244:H245"/>
    <mergeCell ref="H5:H9"/>
    <mergeCell ref="I6:I9"/>
    <mergeCell ref="H10:H14"/>
    <mergeCell ref="I11:I13"/>
    <mergeCell ref="H15:H28"/>
    <mergeCell ref="I17:I22"/>
    <mergeCell ref="I23:I24"/>
    <mergeCell ref="I25:I28"/>
    <mergeCell ref="H29:H45"/>
    <mergeCell ref="I32:I39"/>
    <mergeCell ref="H127:J127"/>
    <mergeCell ref="I87:I89"/>
    <mergeCell ref="I90:I95"/>
    <mergeCell ref="I96:I100"/>
    <mergeCell ref="I102:I104"/>
    <mergeCell ref="I78:I86"/>
    <mergeCell ref="H101:H110"/>
    <mergeCell ref="I105:I106"/>
    <mergeCell ref="H46:H48"/>
    <mergeCell ref="H49:H51"/>
  </mergeCells>
  <phoneticPr fontId="1"/>
  <pageMargins left="0.39370078740157483" right="0" top="0" bottom="0" header="0.31496062992125984" footer="0.31496062992125984"/>
  <pageSetup paperSize="8" scale="70" orientation="portrait" r:id="rId1"/>
  <headerFooter>
    <oddFooter>&amp;C&amp;P</oddFooter>
  </headerFooter>
  <rowBreaks count="4" manualBreakCount="4">
    <brk id="72" max="13" man="1"/>
    <brk id="127" max="13" man="1"/>
    <brk id="197" max="13" man="1"/>
    <brk id="26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opLeftCell="F1" zoomScaleNormal="100" workbookViewId="0">
      <selection activeCell="F1" sqref="F1"/>
    </sheetView>
  </sheetViews>
  <sheetFormatPr defaultRowHeight="13.5" x14ac:dyDescent="0.15"/>
  <cols>
    <col min="1" max="2" width="6.25" hidden="1" customWidth="1"/>
    <col min="3" max="5" width="30.625" style="43" hidden="1" customWidth="1"/>
    <col min="6" max="8" width="30.625" style="43" customWidth="1"/>
  </cols>
  <sheetData>
    <row r="1" spans="1:8" ht="14.25" thickBot="1" x14ac:dyDescent="0.2">
      <c r="A1" s="757" t="s">
        <v>247</v>
      </c>
      <c r="B1" s="758"/>
      <c r="C1" s="759"/>
      <c r="D1" s="758"/>
      <c r="E1" s="758"/>
    </row>
    <row r="2" spans="1:8" ht="17.100000000000001" customHeight="1" thickBot="1" x14ac:dyDescent="0.2">
      <c r="A2" s="5"/>
      <c r="B2" s="39"/>
      <c r="C2" s="101" t="s">
        <v>0</v>
      </c>
      <c r="D2" s="100" t="s">
        <v>1</v>
      </c>
      <c r="E2" s="45" t="s">
        <v>2</v>
      </c>
      <c r="F2" s="85" t="s">
        <v>406</v>
      </c>
      <c r="G2" s="49" t="s">
        <v>407</v>
      </c>
      <c r="H2" s="86" t="s">
        <v>408</v>
      </c>
    </row>
    <row r="3" spans="1:8" ht="17.100000000000001" customHeight="1" x14ac:dyDescent="0.15">
      <c r="A3" s="6"/>
      <c r="B3" s="24"/>
      <c r="C3" s="765"/>
      <c r="D3" s="82" t="s">
        <v>36</v>
      </c>
      <c r="E3" s="50"/>
      <c r="F3" s="62"/>
      <c r="G3" s="52" t="s">
        <v>36</v>
      </c>
      <c r="H3" s="87"/>
    </row>
    <row r="4" spans="1:8" ht="17.100000000000001" customHeight="1" x14ac:dyDescent="0.15">
      <c r="A4" s="6"/>
      <c r="B4" s="24"/>
      <c r="C4" s="765"/>
      <c r="D4" s="83"/>
      <c r="E4" s="58"/>
      <c r="F4" s="62"/>
      <c r="G4" s="52"/>
      <c r="H4" s="87" t="s">
        <v>409</v>
      </c>
    </row>
    <row r="5" spans="1:8" ht="17.100000000000001" customHeight="1" x14ac:dyDescent="0.15">
      <c r="A5" s="6"/>
      <c r="B5" s="24"/>
      <c r="C5" s="765"/>
      <c r="D5" s="83"/>
      <c r="E5" s="58"/>
      <c r="F5" s="62"/>
      <c r="G5" s="52"/>
      <c r="H5" s="87" t="s">
        <v>410</v>
      </c>
    </row>
    <row r="6" spans="1:8" ht="17.100000000000001" customHeight="1" x14ac:dyDescent="0.15">
      <c r="A6" s="6"/>
      <c r="B6" s="24"/>
      <c r="C6" s="765"/>
      <c r="D6" s="84" t="s">
        <v>37</v>
      </c>
      <c r="E6" s="53"/>
      <c r="F6" s="62"/>
      <c r="G6" s="52" t="s">
        <v>37</v>
      </c>
      <c r="H6" s="87"/>
    </row>
    <row r="7" spans="1:8" ht="17.100000000000001" customHeight="1" x14ac:dyDescent="0.15">
      <c r="A7" s="6"/>
      <c r="B7" s="24"/>
      <c r="C7" s="765"/>
      <c r="D7" s="760"/>
      <c r="E7" s="53" t="s">
        <v>38</v>
      </c>
      <c r="F7" s="62"/>
      <c r="G7" s="52"/>
      <c r="H7" s="87"/>
    </row>
    <row r="8" spans="1:8" ht="17.100000000000001" customHeight="1" x14ac:dyDescent="0.15">
      <c r="A8" s="6"/>
      <c r="B8" s="24"/>
      <c r="C8" s="765"/>
      <c r="D8" s="761"/>
      <c r="E8" s="53" t="s">
        <v>39</v>
      </c>
      <c r="F8" s="62"/>
      <c r="G8" s="52"/>
      <c r="H8" s="87" t="s">
        <v>39</v>
      </c>
    </row>
    <row r="9" spans="1:8" ht="17.100000000000001" customHeight="1" x14ac:dyDescent="0.15">
      <c r="A9" s="6"/>
      <c r="B9" s="24"/>
      <c r="C9" s="765"/>
      <c r="D9" s="761"/>
      <c r="E9" s="53"/>
      <c r="F9" s="62"/>
      <c r="G9" s="52"/>
      <c r="H9" s="88" t="s">
        <v>411</v>
      </c>
    </row>
    <row r="10" spans="1:8" ht="17.100000000000001" customHeight="1" x14ac:dyDescent="0.15">
      <c r="A10" s="6"/>
      <c r="B10" s="24"/>
      <c r="C10" s="765"/>
      <c r="D10" s="761"/>
      <c r="E10" s="53"/>
      <c r="F10" s="62"/>
      <c r="G10" s="52"/>
      <c r="H10" s="87"/>
    </row>
    <row r="11" spans="1:8" ht="17.100000000000001" customHeight="1" x14ac:dyDescent="0.15">
      <c r="A11" s="6"/>
      <c r="B11" s="24"/>
      <c r="C11" s="765"/>
      <c r="D11" s="761"/>
      <c r="E11" s="53" t="s">
        <v>40</v>
      </c>
      <c r="F11" s="62"/>
      <c r="G11" s="52"/>
      <c r="H11" s="89"/>
    </row>
    <row r="12" spans="1:8" ht="17.100000000000001" customHeight="1" x14ac:dyDescent="0.15">
      <c r="A12" s="6"/>
      <c r="B12" s="24"/>
      <c r="C12" s="765"/>
      <c r="D12" s="761"/>
      <c r="E12" s="53"/>
      <c r="F12" s="62"/>
      <c r="G12" s="52"/>
      <c r="H12" s="90" t="s">
        <v>412</v>
      </c>
    </row>
    <row r="13" spans="1:8" ht="17.100000000000001" customHeight="1" x14ac:dyDescent="0.15">
      <c r="A13" s="6"/>
      <c r="B13" s="24"/>
      <c r="C13" s="765"/>
      <c r="D13" s="761"/>
      <c r="E13" s="53"/>
      <c r="F13" s="62"/>
      <c r="G13" s="52"/>
      <c r="H13" s="90" t="s">
        <v>413</v>
      </c>
    </row>
    <row r="14" spans="1:8" ht="17.100000000000001" customHeight="1" x14ac:dyDescent="0.15">
      <c r="A14" s="6"/>
      <c r="B14" s="24"/>
      <c r="C14" s="765"/>
      <c r="D14" s="762"/>
      <c r="E14" s="53" t="s">
        <v>41</v>
      </c>
      <c r="F14" s="62"/>
      <c r="G14" s="52"/>
      <c r="H14" s="90" t="s">
        <v>41</v>
      </c>
    </row>
    <row r="15" spans="1:8" ht="17.100000000000001" customHeight="1" x14ac:dyDescent="0.15">
      <c r="A15" s="6"/>
      <c r="B15" s="24"/>
      <c r="C15" s="765"/>
      <c r="D15" s="84" t="s">
        <v>26</v>
      </c>
      <c r="E15" s="53"/>
      <c r="F15" s="62"/>
      <c r="G15" s="52" t="s">
        <v>26</v>
      </c>
      <c r="H15" s="87"/>
    </row>
    <row r="16" spans="1:8" ht="17.100000000000001" customHeight="1" x14ac:dyDescent="0.15">
      <c r="A16" s="6"/>
      <c r="B16" s="24"/>
      <c r="C16" s="765"/>
      <c r="D16" s="756"/>
      <c r="E16" s="53" t="s">
        <v>43</v>
      </c>
      <c r="F16" s="62"/>
      <c r="G16" s="52"/>
      <c r="H16" s="87" t="s">
        <v>414</v>
      </c>
    </row>
    <row r="17" spans="1:8" ht="17.100000000000001" customHeight="1" x14ac:dyDescent="0.15">
      <c r="A17" s="6"/>
      <c r="B17" s="24"/>
      <c r="C17" s="765"/>
      <c r="D17" s="756"/>
      <c r="E17" s="53" t="s">
        <v>44</v>
      </c>
      <c r="F17" s="62"/>
      <c r="G17" s="52"/>
      <c r="H17" s="87" t="s">
        <v>44</v>
      </c>
    </row>
    <row r="18" spans="1:8" ht="17.100000000000001" customHeight="1" x14ac:dyDescent="0.15">
      <c r="A18" s="6"/>
      <c r="B18" s="24"/>
      <c r="C18" s="765"/>
      <c r="D18" s="756"/>
      <c r="E18" s="53" t="s">
        <v>45</v>
      </c>
      <c r="F18" s="62"/>
      <c r="G18" s="52"/>
      <c r="H18" s="87" t="s">
        <v>415</v>
      </c>
    </row>
    <row r="19" spans="1:8" ht="17.100000000000001" customHeight="1" x14ac:dyDescent="0.15">
      <c r="A19" s="6"/>
      <c r="B19" s="24"/>
      <c r="C19" s="60"/>
      <c r="D19" s="63"/>
      <c r="E19" s="53"/>
      <c r="F19" s="62"/>
      <c r="G19" s="52"/>
      <c r="H19" s="90" t="s">
        <v>416</v>
      </c>
    </row>
    <row r="20" spans="1:8" ht="17.100000000000001" customHeight="1" x14ac:dyDescent="0.15">
      <c r="A20" s="6"/>
      <c r="B20" s="24"/>
      <c r="C20" s="60"/>
      <c r="D20" s="63"/>
      <c r="E20" s="53"/>
      <c r="F20" s="91" t="s">
        <v>570</v>
      </c>
      <c r="G20" s="52"/>
      <c r="H20" s="90"/>
    </row>
    <row r="21" spans="1:8" ht="17.100000000000001" customHeight="1" x14ac:dyDescent="0.15">
      <c r="A21" s="6"/>
      <c r="B21" s="24"/>
      <c r="C21" s="60"/>
      <c r="D21" s="63"/>
      <c r="E21" s="53"/>
      <c r="F21" s="91" t="s">
        <v>571</v>
      </c>
      <c r="G21" s="52"/>
      <c r="H21" s="90"/>
    </row>
    <row r="22" spans="1:8" ht="17.100000000000001" customHeight="1" x14ac:dyDescent="0.15">
      <c r="A22" s="6"/>
      <c r="B22" s="24"/>
      <c r="C22" s="60"/>
      <c r="D22" s="63"/>
      <c r="E22" s="53"/>
      <c r="F22" s="92" t="s">
        <v>417</v>
      </c>
      <c r="G22" s="52"/>
      <c r="H22" s="90"/>
    </row>
    <row r="23" spans="1:8" ht="17.100000000000001" customHeight="1" x14ac:dyDescent="0.15">
      <c r="A23" s="6"/>
      <c r="B23" s="24"/>
      <c r="C23" s="60"/>
      <c r="D23" s="63"/>
      <c r="E23" s="53"/>
      <c r="F23" s="62"/>
      <c r="G23" s="55" t="s">
        <v>418</v>
      </c>
      <c r="H23" s="90"/>
    </row>
    <row r="24" spans="1:8" ht="17.100000000000001" customHeight="1" x14ac:dyDescent="0.15">
      <c r="A24" s="6"/>
      <c r="B24" s="24"/>
      <c r="C24" s="60"/>
      <c r="D24" s="63"/>
      <c r="E24" s="53"/>
      <c r="F24" s="62"/>
      <c r="G24" s="52"/>
      <c r="H24" s="90" t="s">
        <v>419</v>
      </c>
    </row>
    <row r="25" spans="1:8" ht="17.100000000000001" customHeight="1" x14ac:dyDescent="0.15">
      <c r="A25" s="6"/>
      <c r="B25" s="24"/>
      <c r="C25" s="60"/>
      <c r="D25" s="63"/>
      <c r="E25" s="53"/>
      <c r="F25" s="62"/>
      <c r="G25" s="52"/>
      <c r="H25" s="90" t="s">
        <v>420</v>
      </c>
    </row>
    <row r="26" spans="1:8" ht="17.100000000000001" customHeight="1" x14ac:dyDescent="0.15">
      <c r="A26" s="6"/>
      <c r="B26" s="24"/>
      <c r="C26" s="60"/>
      <c r="D26" s="63"/>
      <c r="E26" s="53"/>
      <c r="F26" s="62"/>
      <c r="G26" s="52"/>
      <c r="H26" s="90" t="s">
        <v>421</v>
      </c>
    </row>
    <row r="27" spans="1:8" ht="17.100000000000001" customHeight="1" x14ac:dyDescent="0.15">
      <c r="A27" s="6"/>
      <c r="B27" s="24"/>
      <c r="C27" s="60"/>
      <c r="D27" s="63"/>
      <c r="E27" s="53"/>
      <c r="F27" s="62"/>
      <c r="G27" s="52"/>
      <c r="H27" s="90" t="s">
        <v>420</v>
      </c>
    </row>
    <row r="28" spans="1:8" ht="17.100000000000001" customHeight="1" x14ac:dyDescent="0.15">
      <c r="A28" s="6"/>
      <c r="B28" s="24"/>
      <c r="C28" s="60"/>
      <c r="D28" s="63"/>
      <c r="E28" s="53"/>
      <c r="F28" s="62"/>
      <c r="G28" s="52"/>
      <c r="H28" s="90" t="s">
        <v>422</v>
      </c>
    </row>
    <row r="29" spans="1:8" ht="17.100000000000001" customHeight="1" x14ac:dyDescent="0.15">
      <c r="A29" s="6"/>
      <c r="B29" s="24"/>
      <c r="C29" s="60"/>
      <c r="D29" s="63"/>
      <c r="E29" s="53"/>
      <c r="F29" s="62"/>
      <c r="G29" s="55" t="s">
        <v>423</v>
      </c>
      <c r="H29" s="90"/>
    </row>
    <row r="30" spans="1:8" ht="17.100000000000001" customHeight="1" x14ac:dyDescent="0.15">
      <c r="A30" s="6"/>
      <c r="B30" s="24"/>
      <c r="C30" s="60"/>
      <c r="D30" s="63"/>
      <c r="E30" s="53"/>
      <c r="F30" s="62"/>
      <c r="G30" s="55"/>
      <c r="H30" s="90" t="s">
        <v>423</v>
      </c>
    </row>
    <row r="31" spans="1:8" ht="17.100000000000001" customHeight="1" x14ac:dyDescent="0.15">
      <c r="A31" s="6"/>
      <c r="B31" s="24"/>
      <c r="C31" s="60"/>
      <c r="D31" s="63"/>
      <c r="E31" s="53"/>
      <c r="F31" s="62"/>
      <c r="G31" s="52" t="s">
        <v>26</v>
      </c>
      <c r="H31" s="93"/>
    </row>
    <row r="32" spans="1:8" ht="17.100000000000001" customHeight="1" x14ac:dyDescent="0.15">
      <c r="A32" s="6"/>
      <c r="B32" s="24"/>
      <c r="C32" s="60"/>
      <c r="D32" s="63"/>
      <c r="E32" s="53"/>
      <c r="F32" s="62"/>
      <c r="G32" s="61"/>
      <c r="H32" s="87" t="s">
        <v>414</v>
      </c>
    </row>
    <row r="33" spans="1:8" ht="17.100000000000001" customHeight="1" x14ac:dyDescent="0.15">
      <c r="A33" s="6"/>
      <c r="B33" s="24"/>
      <c r="C33" s="60"/>
      <c r="D33" s="63"/>
      <c r="E33" s="53"/>
      <c r="F33" s="62"/>
      <c r="G33" s="61"/>
      <c r="H33" s="87" t="s">
        <v>415</v>
      </c>
    </row>
    <row r="34" spans="1:8" ht="17.100000000000001" customHeight="1" x14ac:dyDescent="0.15">
      <c r="A34" s="6"/>
      <c r="B34" s="24"/>
      <c r="C34" s="54"/>
      <c r="D34" s="63"/>
      <c r="E34" s="53"/>
      <c r="F34" s="62"/>
      <c r="G34" s="61"/>
      <c r="H34" s="87" t="s">
        <v>416</v>
      </c>
    </row>
    <row r="35" spans="1:8" ht="17.100000000000001" customHeight="1" x14ac:dyDescent="0.15">
      <c r="A35" s="6"/>
      <c r="B35" s="6"/>
      <c r="C35" s="64" t="s">
        <v>46</v>
      </c>
      <c r="D35" s="52"/>
      <c r="E35" s="53"/>
      <c r="F35" s="62"/>
      <c r="G35" s="52"/>
      <c r="H35" s="87"/>
    </row>
    <row r="36" spans="1:8" ht="17.100000000000001" customHeight="1" x14ac:dyDescent="0.15">
      <c r="A36" s="6"/>
      <c r="B36" s="6"/>
      <c r="C36" s="753"/>
      <c r="D36" s="52" t="s">
        <v>46</v>
      </c>
      <c r="E36" s="53"/>
      <c r="F36" s="62"/>
      <c r="G36" s="94"/>
      <c r="H36" s="87"/>
    </row>
    <row r="37" spans="1:8" ht="17.100000000000001" customHeight="1" x14ac:dyDescent="0.15">
      <c r="A37" s="6"/>
      <c r="B37" s="6"/>
      <c r="C37" s="754"/>
      <c r="D37" s="52" t="s">
        <v>47</v>
      </c>
      <c r="E37" s="53"/>
      <c r="F37" s="62"/>
      <c r="G37" s="52"/>
      <c r="H37" s="87"/>
    </row>
    <row r="38" spans="1:8" ht="17.100000000000001" customHeight="1" x14ac:dyDescent="0.15">
      <c r="A38" s="6"/>
      <c r="B38" s="6"/>
      <c r="C38" s="59"/>
      <c r="D38" s="52"/>
      <c r="E38" s="53"/>
      <c r="F38" s="62"/>
      <c r="G38" s="52"/>
      <c r="H38" s="87"/>
    </row>
    <row r="39" spans="1:8" ht="17.100000000000001" customHeight="1" x14ac:dyDescent="0.15">
      <c r="A39" s="6"/>
      <c r="B39" s="6"/>
      <c r="C39" s="59"/>
      <c r="D39" s="52"/>
      <c r="E39" s="53"/>
      <c r="F39" s="62"/>
      <c r="G39" s="52"/>
      <c r="H39" s="87"/>
    </row>
    <row r="40" spans="1:8" ht="17.100000000000001" customHeight="1" x14ac:dyDescent="0.15">
      <c r="A40" s="6"/>
      <c r="B40" s="6"/>
      <c r="C40" s="59"/>
      <c r="D40" s="52"/>
      <c r="E40" s="53"/>
      <c r="F40" s="92" t="s">
        <v>416</v>
      </c>
      <c r="G40" s="55"/>
      <c r="H40" s="90"/>
    </row>
    <row r="41" spans="1:8" ht="17.100000000000001" customHeight="1" x14ac:dyDescent="0.15">
      <c r="A41" s="6"/>
      <c r="B41" s="6"/>
      <c r="C41" s="59"/>
      <c r="D41" s="52"/>
      <c r="E41" s="53"/>
      <c r="F41" s="92"/>
      <c r="G41" s="55" t="s">
        <v>416</v>
      </c>
      <c r="H41" s="90"/>
    </row>
    <row r="42" spans="1:8" ht="17.100000000000001" customHeight="1" x14ac:dyDescent="0.15">
      <c r="A42" s="6"/>
      <c r="B42" s="6"/>
      <c r="C42" s="59"/>
      <c r="D42" s="52"/>
      <c r="E42" s="53"/>
      <c r="F42" s="92"/>
      <c r="G42" s="55"/>
      <c r="H42" s="90" t="s">
        <v>414</v>
      </c>
    </row>
    <row r="43" spans="1:8" ht="17.100000000000001" customHeight="1" x14ac:dyDescent="0.15">
      <c r="A43" s="6"/>
      <c r="B43" s="6"/>
      <c r="C43" s="59"/>
      <c r="D43" s="52"/>
      <c r="E43" s="53"/>
      <c r="F43" s="92"/>
      <c r="G43" s="55"/>
      <c r="H43" s="90" t="s">
        <v>415</v>
      </c>
    </row>
    <row r="44" spans="1:8" ht="17.100000000000001" customHeight="1" x14ac:dyDescent="0.15">
      <c r="A44" s="6"/>
      <c r="B44" s="6"/>
      <c r="C44" s="59"/>
      <c r="D44" s="52"/>
      <c r="E44" s="53"/>
      <c r="F44" s="92"/>
      <c r="G44" s="55"/>
      <c r="H44" s="90" t="s">
        <v>416</v>
      </c>
    </row>
    <row r="45" spans="1:8" ht="17.100000000000001" customHeight="1" x14ac:dyDescent="0.15">
      <c r="A45" s="6"/>
      <c r="B45" s="6"/>
      <c r="C45" s="62" t="s">
        <v>48</v>
      </c>
      <c r="D45" s="52"/>
      <c r="E45" s="53"/>
      <c r="F45" s="62"/>
      <c r="G45" s="52"/>
      <c r="H45" s="87"/>
    </row>
    <row r="46" spans="1:8" ht="17.100000000000001" customHeight="1" x14ac:dyDescent="0.15">
      <c r="A46" s="6"/>
      <c r="B46" s="6"/>
      <c r="C46" s="753"/>
      <c r="D46" s="52" t="s">
        <v>49</v>
      </c>
      <c r="E46" s="53"/>
      <c r="F46" s="62"/>
      <c r="G46" s="52"/>
      <c r="H46" s="87"/>
    </row>
    <row r="47" spans="1:8" ht="17.100000000000001" customHeight="1" x14ac:dyDescent="0.15">
      <c r="A47" s="6"/>
      <c r="B47" s="6"/>
      <c r="C47" s="754"/>
      <c r="D47" s="52" t="s">
        <v>50</v>
      </c>
      <c r="E47" s="53"/>
      <c r="F47" s="62"/>
      <c r="G47" s="52"/>
      <c r="H47" s="87"/>
    </row>
    <row r="48" spans="1:8" ht="17.100000000000001" customHeight="1" x14ac:dyDescent="0.15">
      <c r="A48" s="6"/>
      <c r="B48" s="6"/>
      <c r="C48" s="62" t="s">
        <v>51</v>
      </c>
      <c r="D48" s="52"/>
      <c r="E48" s="53"/>
      <c r="F48" s="62"/>
      <c r="G48" s="52"/>
      <c r="H48" s="87"/>
    </row>
    <row r="49" spans="1:8" ht="17.100000000000001" customHeight="1" x14ac:dyDescent="0.15">
      <c r="A49" s="6"/>
      <c r="B49" s="6"/>
      <c r="C49" s="62"/>
      <c r="D49" s="52" t="s">
        <v>51</v>
      </c>
      <c r="E49" s="53"/>
      <c r="F49" s="62"/>
      <c r="G49" s="52"/>
      <c r="H49" s="87"/>
    </row>
    <row r="50" spans="1:8" ht="17.100000000000001" customHeight="1" x14ac:dyDescent="0.15">
      <c r="A50" s="6"/>
      <c r="B50" s="6"/>
      <c r="C50" s="62" t="s">
        <v>52</v>
      </c>
      <c r="D50" s="52"/>
      <c r="E50" s="53"/>
      <c r="F50" s="62"/>
      <c r="G50" s="52"/>
      <c r="H50" s="87"/>
    </row>
    <row r="51" spans="1:8" ht="17.100000000000001" customHeight="1" x14ac:dyDescent="0.15">
      <c r="A51" s="6"/>
      <c r="B51" s="6"/>
      <c r="C51" s="62" t="s">
        <v>53</v>
      </c>
      <c r="D51" s="52"/>
      <c r="E51" s="53"/>
      <c r="F51" s="62"/>
      <c r="G51" s="52"/>
      <c r="H51" s="87"/>
    </row>
    <row r="52" spans="1:8" ht="17.100000000000001" customHeight="1" x14ac:dyDescent="0.15">
      <c r="A52" s="6"/>
      <c r="B52" s="6"/>
      <c r="C52" s="753"/>
      <c r="D52" s="52" t="s">
        <v>53</v>
      </c>
      <c r="E52" s="53"/>
      <c r="F52" s="62"/>
      <c r="G52" s="52"/>
      <c r="H52" s="87"/>
    </row>
    <row r="53" spans="1:8" ht="17.100000000000001" customHeight="1" x14ac:dyDescent="0.15">
      <c r="A53" s="6"/>
      <c r="B53" s="6"/>
      <c r="C53" s="755"/>
      <c r="D53" s="763"/>
      <c r="E53" s="53" t="s">
        <v>54</v>
      </c>
      <c r="F53" s="62"/>
      <c r="G53" s="52"/>
      <c r="H53" s="87"/>
    </row>
    <row r="54" spans="1:8" ht="17.100000000000001" customHeight="1" x14ac:dyDescent="0.15">
      <c r="A54" s="6"/>
      <c r="B54" s="6"/>
      <c r="C54" s="754"/>
      <c r="D54" s="764"/>
      <c r="E54" s="53" t="s">
        <v>53</v>
      </c>
      <c r="F54" s="62"/>
      <c r="G54" s="52"/>
      <c r="H54" s="87"/>
    </row>
    <row r="55" spans="1:8" ht="17.100000000000001" customHeight="1" x14ac:dyDescent="0.15">
      <c r="A55" s="6"/>
      <c r="B55" s="6"/>
      <c r="C55" s="62" t="s">
        <v>55</v>
      </c>
      <c r="D55" s="52"/>
      <c r="E55" s="53"/>
      <c r="F55" s="62" t="s">
        <v>55</v>
      </c>
      <c r="G55" s="52"/>
      <c r="H55" s="87"/>
    </row>
    <row r="56" spans="1:8" ht="17.100000000000001" customHeight="1" x14ac:dyDescent="0.15">
      <c r="A56" s="6"/>
      <c r="B56" s="6"/>
      <c r="C56" s="753"/>
      <c r="D56" s="52" t="s">
        <v>13</v>
      </c>
      <c r="E56" s="53"/>
      <c r="F56" s="62"/>
      <c r="G56" s="52" t="s">
        <v>55</v>
      </c>
      <c r="H56" s="87"/>
    </row>
    <row r="57" spans="1:8" ht="17.100000000000001" customHeight="1" x14ac:dyDescent="0.15">
      <c r="A57" s="6"/>
      <c r="B57" s="6"/>
      <c r="C57" s="755"/>
      <c r="D57" s="52"/>
      <c r="E57" s="53" t="s">
        <v>55</v>
      </c>
      <c r="F57" s="62"/>
      <c r="G57" s="52"/>
      <c r="H57" s="87" t="s">
        <v>55</v>
      </c>
    </row>
    <row r="58" spans="1:8" ht="17.100000000000001" customHeight="1" x14ac:dyDescent="0.15">
      <c r="A58" s="6"/>
      <c r="B58" s="6"/>
      <c r="C58" s="755"/>
      <c r="D58" s="52" t="s">
        <v>14</v>
      </c>
      <c r="E58" s="53"/>
      <c r="F58" s="62"/>
      <c r="G58" s="52"/>
      <c r="H58" s="87"/>
    </row>
    <row r="59" spans="1:8" ht="17.100000000000001" customHeight="1" x14ac:dyDescent="0.15">
      <c r="A59" s="6"/>
      <c r="B59" s="6"/>
      <c r="C59" s="754"/>
      <c r="D59" s="52"/>
      <c r="E59" s="53" t="s">
        <v>55</v>
      </c>
      <c r="F59" s="62"/>
      <c r="G59" s="52"/>
      <c r="H59" s="87"/>
    </row>
    <row r="60" spans="1:8" ht="17.100000000000001" customHeight="1" x14ac:dyDescent="0.15">
      <c r="A60" s="6"/>
      <c r="B60" s="6"/>
      <c r="C60" s="59"/>
      <c r="D60" s="52"/>
      <c r="E60" s="53"/>
      <c r="F60" s="62" t="s">
        <v>364</v>
      </c>
      <c r="G60" s="52"/>
      <c r="H60" s="87"/>
    </row>
    <row r="61" spans="1:8" ht="17.100000000000001" customHeight="1" x14ac:dyDescent="0.15">
      <c r="A61" s="6"/>
      <c r="B61" s="6"/>
      <c r="C61" s="59"/>
      <c r="D61" s="52"/>
      <c r="E61" s="53"/>
      <c r="F61" s="62"/>
      <c r="G61" s="52" t="s">
        <v>364</v>
      </c>
      <c r="H61" s="87"/>
    </row>
    <row r="62" spans="1:8" ht="17.100000000000001" customHeight="1" x14ac:dyDescent="0.15">
      <c r="A62" s="6"/>
      <c r="B62" s="6"/>
      <c r="C62" s="62" t="s">
        <v>56</v>
      </c>
      <c r="D62" s="52"/>
      <c r="E62" s="53"/>
      <c r="F62" s="62" t="s">
        <v>56</v>
      </c>
      <c r="G62" s="52"/>
      <c r="H62" s="87"/>
    </row>
    <row r="63" spans="1:8" ht="17.100000000000001" customHeight="1" x14ac:dyDescent="0.15">
      <c r="A63" s="6"/>
      <c r="B63" s="6"/>
      <c r="C63" s="753"/>
      <c r="D63" s="52" t="s">
        <v>56</v>
      </c>
      <c r="E63" s="53"/>
      <c r="F63" s="62"/>
      <c r="G63" s="52" t="s">
        <v>56</v>
      </c>
      <c r="H63" s="87"/>
    </row>
    <row r="64" spans="1:8" ht="17.100000000000001" customHeight="1" x14ac:dyDescent="0.15">
      <c r="A64" s="6"/>
      <c r="B64" s="6"/>
      <c r="C64" s="754"/>
      <c r="D64" s="75" t="s">
        <v>57</v>
      </c>
      <c r="E64" s="53"/>
      <c r="F64" s="62"/>
      <c r="G64" s="52"/>
      <c r="H64" s="87"/>
    </row>
    <row r="65" spans="1:8" ht="17.100000000000001" customHeight="1" x14ac:dyDescent="0.15">
      <c r="A65" s="6"/>
      <c r="B65" s="6"/>
      <c r="C65" s="62" t="s">
        <v>58</v>
      </c>
      <c r="D65" s="52"/>
      <c r="E65" s="53"/>
      <c r="F65" s="62"/>
      <c r="G65" s="52"/>
      <c r="H65" s="87"/>
    </row>
    <row r="66" spans="1:8" ht="17.100000000000001" customHeight="1" x14ac:dyDescent="0.15">
      <c r="A66" s="6"/>
      <c r="B66" s="6"/>
      <c r="C66" s="753"/>
      <c r="D66" s="52" t="s">
        <v>59</v>
      </c>
      <c r="E66" s="53"/>
      <c r="F66" s="62"/>
      <c r="G66" s="52"/>
      <c r="H66" s="87"/>
    </row>
    <row r="67" spans="1:8" ht="17.100000000000001" customHeight="1" x14ac:dyDescent="0.15">
      <c r="A67" s="6"/>
      <c r="B67" s="6"/>
      <c r="C67" s="755"/>
      <c r="D67" s="52"/>
      <c r="E67" s="53" t="s">
        <v>59</v>
      </c>
      <c r="F67" s="62"/>
      <c r="G67" s="52"/>
      <c r="H67" s="87"/>
    </row>
    <row r="68" spans="1:8" ht="17.100000000000001" customHeight="1" x14ac:dyDescent="0.15">
      <c r="A68" s="6"/>
      <c r="B68" s="6"/>
      <c r="C68" s="755"/>
      <c r="D68" s="52" t="s">
        <v>60</v>
      </c>
      <c r="E68" s="53"/>
      <c r="F68" s="62"/>
      <c r="G68" s="52"/>
      <c r="H68" s="87"/>
    </row>
    <row r="69" spans="1:8" ht="17.100000000000001" customHeight="1" x14ac:dyDescent="0.15">
      <c r="A69" s="6"/>
      <c r="B69" s="6"/>
      <c r="C69" s="755"/>
      <c r="D69" s="52"/>
      <c r="E69" s="53" t="s">
        <v>60</v>
      </c>
      <c r="F69" s="62"/>
      <c r="G69" s="52"/>
      <c r="H69" s="87"/>
    </row>
    <row r="70" spans="1:8" ht="17.100000000000001" customHeight="1" x14ac:dyDescent="0.15">
      <c r="A70" s="6"/>
      <c r="B70" s="6"/>
      <c r="C70" s="755"/>
      <c r="D70" s="52" t="s">
        <v>61</v>
      </c>
      <c r="E70" s="53"/>
      <c r="F70" s="62"/>
      <c r="G70" s="52"/>
      <c r="H70" s="87"/>
    </row>
    <row r="71" spans="1:8" ht="17.100000000000001" customHeight="1" x14ac:dyDescent="0.15">
      <c r="A71" s="6"/>
      <c r="B71" s="6"/>
      <c r="C71" s="754"/>
      <c r="D71" s="52"/>
      <c r="E71" s="53" t="s">
        <v>61</v>
      </c>
      <c r="F71" s="62"/>
      <c r="G71" s="52"/>
      <c r="H71" s="87"/>
    </row>
    <row r="72" spans="1:8" ht="17.100000000000001" customHeight="1" x14ac:dyDescent="0.15">
      <c r="A72" s="6"/>
      <c r="B72" s="6"/>
      <c r="C72" s="62" t="s">
        <v>62</v>
      </c>
      <c r="D72" s="52"/>
      <c r="E72" s="53"/>
      <c r="F72" s="62"/>
      <c r="G72" s="52"/>
      <c r="H72" s="87"/>
    </row>
    <row r="73" spans="1:8" ht="17.100000000000001" customHeight="1" x14ac:dyDescent="0.15">
      <c r="A73" s="6"/>
      <c r="B73" s="24"/>
      <c r="C73" s="756"/>
      <c r="D73" s="52" t="s">
        <v>62</v>
      </c>
      <c r="E73" s="53"/>
      <c r="F73" s="62"/>
      <c r="G73" s="52"/>
      <c r="H73" s="87"/>
    </row>
    <row r="74" spans="1:8" ht="17.100000000000001" customHeight="1" x14ac:dyDescent="0.15">
      <c r="A74" s="6"/>
      <c r="B74" s="24"/>
      <c r="C74" s="756"/>
      <c r="D74" s="52"/>
      <c r="E74" s="53" t="s">
        <v>63</v>
      </c>
      <c r="F74" s="62"/>
      <c r="G74" s="52"/>
      <c r="H74" s="87"/>
    </row>
    <row r="75" spans="1:8" ht="17.100000000000001" customHeight="1" x14ac:dyDescent="0.15">
      <c r="A75" s="6"/>
      <c r="B75" s="24"/>
      <c r="C75" s="63"/>
      <c r="D75" s="52"/>
      <c r="E75" s="53"/>
      <c r="F75" s="92" t="s">
        <v>424</v>
      </c>
      <c r="G75" s="55"/>
      <c r="H75" s="90"/>
    </row>
    <row r="76" spans="1:8" ht="17.100000000000001" customHeight="1" x14ac:dyDescent="0.15">
      <c r="A76" s="6"/>
      <c r="B76" s="24"/>
      <c r="C76" s="63"/>
      <c r="D76" s="52"/>
      <c r="E76" s="53"/>
      <c r="F76" s="92"/>
      <c r="G76" s="55" t="s">
        <v>425</v>
      </c>
      <c r="H76" s="90"/>
    </row>
    <row r="77" spans="1:8" ht="17.100000000000001" customHeight="1" x14ac:dyDescent="0.15">
      <c r="A77" s="6"/>
      <c r="B77" s="24"/>
      <c r="C77" s="63"/>
      <c r="D77" s="52"/>
      <c r="E77" s="53"/>
      <c r="F77" s="92"/>
      <c r="G77" s="55" t="s">
        <v>426</v>
      </c>
      <c r="H77" s="90"/>
    </row>
    <row r="78" spans="1:8" ht="17.100000000000001" customHeight="1" x14ac:dyDescent="0.15">
      <c r="A78" s="6"/>
      <c r="B78" s="24"/>
      <c r="C78" s="63"/>
      <c r="D78" s="52"/>
      <c r="E78" s="53"/>
      <c r="F78" s="92"/>
      <c r="G78" s="55" t="s">
        <v>427</v>
      </c>
      <c r="H78" s="90"/>
    </row>
    <row r="79" spans="1:8" ht="17.100000000000001" customHeight="1" x14ac:dyDescent="0.15">
      <c r="A79" s="6"/>
      <c r="B79" s="24"/>
      <c r="C79" s="63"/>
      <c r="D79" s="52"/>
      <c r="E79" s="53"/>
      <c r="F79" s="92"/>
      <c r="G79" s="55"/>
      <c r="H79" s="90" t="s">
        <v>428</v>
      </c>
    </row>
    <row r="80" spans="1:8" ht="17.100000000000001" customHeight="1" x14ac:dyDescent="0.15">
      <c r="A80" s="6"/>
      <c r="B80" s="24"/>
      <c r="C80" s="63"/>
      <c r="D80" s="52"/>
      <c r="E80" s="53"/>
      <c r="F80" s="92"/>
      <c r="G80" s="55"/>
      <c r="H80" s="90" t="s">
        <v>427</v>
      </c>
    </row>
    <row r="81" spans="1:8" ht="17.100000000000001" customHeight="1" x14ac:dyDescent="0.15">
      <c r="A81" s="6"/>
      <c r="B81" s="24"/>
      <c r="C81" s="63"/>
      <c r="D81" s="52"/>
      <c r="E81" s="53"/>
      <c r="F81" s="95" t="s">
        <v>429</v>
      </c>
      <c r="G81" s="55"/>
      <c r="H81" s="87"/>
    </row>
    <row r="82" spans="1:8" ht="17.100000000000001" customHeight="1" x14ac:dyDescent="0.15">
      <c r="A82" s="6"/>
      <c r="B82" s="24"/>
      <c r="C82" s="63"/>
      <c r="D82" s="52"/>
      <c r="E82" s="53"/>
      <c r="F82" s="92"/>
      <c r="G82" s="55" t="s">
        <v>430</v>
      </c>
      <c r="H82" s="87"/>
    </row>
    <row r="83" spans="1:8" ht="17.100000000000001" customHeight="1" x14ac:dyDescent="0.15">
      <c r="A83" s="6"/>
      <c r="B83" s="24"/>
      <c r="C83" s="63"/>
      <c r="D83" s="52"/>
      <c r="E83" s="53"/>
      <c r="F83" s="92"/>
      <c r="G83" s="55" t="s">
        <v>431</v>
      </c>
      <c r="H83" s="87"/>
    </row>
    <row r="84" spans="1:8" ht="17.100000000000001" customHeight="1" thickBot="1" x14ac:dyDescent="0.2">
      <c r="A84" s="6"/>
      <c r="B84" s="24"/>
      <c r="C84" s="68"/>
      <c r="D84" s="69"/>
      <c r="E84" s="76"/>
      <c r="F84" s="96"/>
      <c r="G84" s="70" t="s">
        <v>432</v>
      </c>
      <c r="H84" s="97"/>
    </row>
    <row r="85" spans="1:8" ht="17.100000000000001" customHeight="1" thickBot="1" x14ac:dyDescent="0.2">
      <c r="A85" s="6"/>
      <c r="B85" s="7"/>
      <c r="C85" s="772" t="s">
        <v>64</v>
      </c>
      <c r="D85" s="773"/>
      <c r="E85" s="773"/>
      <c r="F85" s="766" t="s">
        <v>433</v>
      </c>
      <c r="G85" s="767"/>
      <c r="H85" s="768"/>
    </row>
    <row r="86" spans="1:8" ht="17.100000000000001" customHeight="1" x14ac:dyDescent="0.15">
      <c r="A86" s="6"/>
      <c r="B86" s="771" t="s">
        <v>65</v>
      </c>
      <c r="C86" s="64" t="s">
        <v>66</v>
      </c>
      <c r="D86" s="51"/>
      <c r="E86" s="58"/>
      <c r="F86" s="64" t="s">
        <v>66</v>
      </c>
      <c r="G86" s="51"/>
      <c r="H86" s="98"/>
    </row>
    <row r="87" spans="1:8" ht="17.100000000000001" customHeight="1" x14ac:dyDescent="0.15">
      <c r="A87" s="6"/>
      <c r="B87" s="660"/>
      <c r="C87" s="753"/>
      <c r="D87" s="52" t="s">
        <v>67</v>
      </c>
      <c r="E87" s="53"/>
      <c r="F87" s="62"/>
      <c r="G87" s="52" t="s">
        <v>434</v>
      </c>
      <c r="H87" s="87"/>
    </row>
    <row r="88" spans="1:8" ht="17.100000000000001" customHeight="1" x14ac:dyDescent="0.15">
      <c r="A88" s="6"/>
      <c r="B88" s="660"/>
      <c r="C88" s="755"/>
      <c r="D88" s="52" t="s">
        <v>68</v>
      </c>
      <c r="E88" s="53"/>
      <c r="F88" s="62"/>
      <c r="G88" s="52" t="s">
        <v>435</v>
      </c>
      <c r="H88" s="87"/>
    </row>
    <row r="89" spans="1:8" ht="17.100000000000001" customHeight="1" x14ac:dyDescent="0.15">
      <c r="A89" s="6"/>
      <c r="B89" s="660"/>
      <c r="C89" s="755"/>
      <c r="D89" s="763"/>
      <c r="E89" s="53" t="s">
        <v>69</v>
      </c>
      <c r="F89" s="62"/>
      <c r="G89" s="52"/>
      <c r="H89" s="87" t="s">
        <v>436</v>
      </c>
    </row>
    <row r="90" spans="1:8" ht="17.100000000000001" customHeight="1" x14ac:dyDescent="0.15">
      <c r="A90" s="6"/>
      <c r="B90" s="660"/>
      <c r="C90" s="755"/>
      <c r="D90" s="764"/>
      <c r="E90" s="53" t="s">
        <v>70</v>
      </c>
      <c r="F90" s="62"/>
      <c r="G90" s="52"/>
      <c r="H90" s="87" t="s">
        <v>437</v>
      </c>
    </row>
    <row r="91" spans="1:8" ht="17.100000000000001" customHeight="1" x14ac:dyDescent="0.15">
      <c r="A91" s="6"/>
      <c r="B91" s="660"/>
      <c r="C91" s="755"/>
      <c r="D91" s="54"/>
      <c r="E91" s="53"/>
      <c r="F91" s="62"/>
      <c r="G91" s="52"/>
      <c r="H91" s="90" t="s">
        <v>438</v>
      </c>
    </row>
    <row r="92" spans="1:8" ht="17.100000000000001" customHeight="1" x14ac:dyDescent="0.15">
      <c r="A92" s="6"/>
      <c r="B92" s="660"/>
      <c r="C92" s="755"/>
      <c r="D92" s="55" t="s">
        <v>71</v>
      </c>
      <c r="E92" s="53"/>
      <c r="F92" s="62"/>
      <c r="G92" s="55" t="s">
        <v>439</v>
      </c>
      <c r="H92" s="87"/>
    </row>
    <row r="93" spans="1:8" ht="17.100000000000001" customHeight="1" x14ac:dyDescent="0.15">
      <c r="A93" s="6"/>
      <c r="B93" s="660"/>
      <c r="C93" s="755"/>
      <c r="D93" s="763"/>
      <c r="E93" s="53" t="s">
        <v>69</v>
      </c>
      <c r="F93" s="62"/>
      <c r="G93" s="52"/>
      <c r="H93" s="87" t="s">
        <v>439</v>
      </c>
    </row>
    <row r="94" spans="1:8" ht="17.100000000000001" customHeight="1" x14ac:dyDescent="0.15">
      <c r="A94" s="6"/>
      <c r="B94" s="660"/>
      <c r="C94" s="755"/>
      <c r="D94" s="764"/>
      <c r="E94" s="53" t="s">
        <v>70</v>
      </c>
      <c r="F94" s="62"/>
      <c r="G94" s="52"/>
      <c r="H94" s="87" t="s">
        <v>440</v>
      </c>
    </row>
    <row r="95" spans="1:8" ht="17.100000000000001" customHeight="1" x14ac:dyDescent="0.15">
      <c r="A95" s="6"/>
      <c r="B95" s="660"/>
      <c r="C95" s="755"/>
      <c r="D95" s="54"/>
      <c r="E95" s="53"/>
      <c r="F95" s="62"/>
      <c r="G95" s="52"/>
      <c r="H95" s="87"/>
    </row>
    <row r="96" spans="1:8" ht="17.100000000000001" customHeight="1" x14ac:dyDescent="0.15">
      <c r="A96" s="6"/>
      <c r="B96" s="660"/>
      <c r="C96" s="755"/>
      <c r="D96" s="54"/>
      <c r="E96" s="53"/>
      <c r="F96" s="62"/>
      <c r="G96" s="52"/>
      <c r="H96" s="87"/>
    </row>
    <row r="97" spans="1:8" ht="17.100000000000001" customHeight="1" x14ac:dyDescent="0.15">
      <c r="A97" s="6"/>
      <c r="B97" s="660"/>
      <c r="C97" s="755"/>
      <c r="D97" s="52" t="s">
        <v>72</v>
      </c>
      <c r="E97" s="53"/>
      <c r="F97" s="62"/>
      <c r="G97" s="52" t="s">
        <v>441</v>
      </c>
      <c r="H97" s="87"/>
    </row>
    <row r="98" spans="1:8" ht="17.100000000000001" customHeight="1" x14ac:dyDescent="0.15">
      <c r="A98" s="6"/>
      <c r="B98" s="660"/>
      <c r="C98" s="755"/>
      <c r="D98" s="52"/>
      <c r="E98" s="53"/>
      <c r="F98" s="62"/>
      <c r="G98" s="52"/>
      <c r="H98" s="87" t="s">
        <v>442</v>
      </c>
    </row>
    <row r="99" spans="1:8" ht="17.100000000000001" customHeight="1" x14ac:dyDescent="0.15">
      <c r="A99" s="6"/>
      <c r="B99" s="660"/>
      <c r="C99" s="755"/>
      <c r="D99" s="52"/>
      <c r="E99" s="53"/>
      <c r="F99" s="62"/>
      <c r="G99" s="52"/>
      <c r="H99" s="87" t="s">
        <v>443</v>
      </c>
    </row>
    <row r="100" spans="1:8" ht="17.100000000000001" customHeight="1" x14ac:dyDescent="0.15">
      <c r="A100" s="6"/>
      <c r="B100" s="660"/>
      <c r="C100" s="755"/>
      <c r="D100" s="52"/>
      <c r="E100" s="53"/>
      <c r="F100" s="62"/>
      <c r="G100" s="55" t="s">
        <v>444</v>
      </c>
      <c r="H100" s="87"/>
    </row>
    <row r="101" spans="1:8" ht="17.100000000000001" customHeight="1" x14ac:dyDescent="0.15">
      <c r="A101" s="6"/>
      <c r="B101" s="660"/>
      <c r="C101" s="755"/>
      <c r="D101" s="52"/>
      <c r="E101" s="53"/>
      <c r="F101" s="62"/>
      <c r="G101" s="52"/>
      <c r="H101" s="87"/>
    </row>
    <row r="102" spans="1:8" ht="17.100000000000001" customHeight="1" x14ac:dyDescent="0.15">
      <c r="A102" s="6"/>
      <c r="B102" s="660"/>
      <c r="C102" s="755"/>
      <c r="D102" s="61" t="s">
        <v>73</v>
      </c>
      <c r="E102" s="53"/>
      <c r="F102" s="62"/>
      <c r="G102" s="55" t="s">
        <v>447</v>
      </c>
      <c r="H102" s="87"/>
    </row>
    <row r="103" spans="1:8" ht="17.100000000000001" customHeight="1" x14ac:dyDescent="0.15">
      <c r="A103" s="6"/>
      <c r="B103" s="660"/>
      <c r="C103" s="755"/>
      <c r="D103" s="763"/>
      <c r="E103" s="53" t="s">
        <v>69</v>
      </c>
      <c r="F103" s="62"/>
      <c r="G103" s="52"/>
      <c r="H103" s="87"/>
    </row>
    <row r="104" spans="1:8" ht="17.100000000000001" customHeight="1" x14ac:dyDescent="0.15">
      <c r="A104" s="6"/>
      <c r="B104" s="660"/>
      <c r="C104" s="755"/>
      <c r="D104" s="764"/>
      <c r="E104" s="53" t="s">
        <v>70</v>
      </c>
      <c r="F104" s="62"/>
      <c r="G104" s="52"/>
      <c r="H104" s="87"/>
    </row>
    <row r="105" spans="1:8" ht="17.100000000000001" customHeight="1" x14ac:dyDescent="0.15">
      <c r="A105" s="6"/>
      <c r="B105" s="660"/>
      <c r="C105" s="755"/>
      <c r="D105" s="52" t="s">
        <v>74</v>
      </c>
      <c r="E105" s="53"/>
      <c r="F105" s="62"/>
      <c r="G105" s="55" t="s">
        <v>445</v>
      </c>
      <c r="H105" s="87"/>
    </row>
    <row r="106" spans="1:8" ht="17.100000000000001" customHeight="1" x14ac:dyDescent="0.15">
      <c r="A106" s="6"/>
      <c r="B106" s="660"/>
      <c r="C106" s="755"/>
      <c r="D106" s="763"/>
      <c r="E106" s="53" t="s">
        <v>75</v>
      </c>
      <c r="F106" s="62"/>
      <c r="G106" s="52"/>
      <c r="H106" s="87" t="s">
        <v>446</v>
      </c>
    </row>
    <row r="107" spans="1:8" ht="17.100000000000001" customHeight="1" x14ac:dyDescent="0.15">
      <c r="A107" s="6"/>
      <c r="B107" s="660"/>
      <c r="C107" s="755"/>
      <c r="D107" s="764"/>
      <c r="E107" s="53" t="s">
        <v>76</v>
      </c>
      <c r="F107" s="62"/>
      <c r="G107" s="52"/>
      <c r="H107" s="87"/>
    </row>
    <row r="108" spans="1:8" ht="17.100000000000001" customHeight="1" x14ac:dyDescent="0.15">
      <c r="A108" s="6"/>
      <c r="B108" s="660"/>
      <c r="C108" s="755"/>
      <c r="D108" s="117"/>
      <c r="E108" s="53"/>
      <c r="F108" s="62"/>
      <c r="G108" s="52"/>
      <c r="H108" s="87" t="s">
        <v>599</v>
      </c>
    </row>
    <row r="109" spans="1:8" ht="17.100000000000001" customHeight="1" x14ac:dyDescent="0.15">
      <c r="A109" s="6"/>
      <c r="B109" s="660"/>
      <c r="C109" s="754"/>
      <c r="D109" s="52" t="s">
        <v>77</v>
      </c>
      <c r="E109" s="53"/>
      <c r="F109" s="62"/>
      <c r="G109" s="52"/>
      <c r="H109" s="87"/>
    </row>
    <row r="110" spans="1:8" ht="17.100000000000001" customHeight="1" x14ac:dyDescent="0.15">
      <c r="A110" s="6"/>
      <c r="B110" s="660"/>
      <c r="C110" s="62" t="s">
        <v>78</v>
      </c>
      <c r="D110" s="52"/>
      <c r="E110" s="53"/>
      <c r="F110" s="62"/>
      <c r="G110" s="52"/>
      <c r="H110" s="87"/>
    </row>
    <row r="111" spans="1:8" ht="17.100000000000001" customHeight="1" x14ac:dyDescent="0.15">
      <c r="A111" s="6"/>
      <c r="B111" s="660"/>
      <c r="C111" s="753"/>
      <c r="D111" s="52" t="s">
        <v>79</v>
      </c>
      <c r="E111" s="53"/>
      <c r="F111" s="62"/>
      <c r="G111" s="52" t="s">
        <v>448</v>
      </c>
      <c r="H111" s="87"/>
    </row>
    <row r="112" spans="1:8" ht="17.100000000000001" customHeight="1" x14ac:dyDescent="0.15">
      <c r="A112" s="6"/>
      <c r="B112" s="660"/>
      <c r="C112" s="755"/>
      <c r="D112" s="52"/>
      <c r="E112" s="53"/>
      <c r="F112" s="62"/>
      <c r="G112" s="55" t="s">
        <v>452</v>
      </c>
      <c r="H112" s="87"/>
    </row>
    <row r="113" spans="1:8" ht="17.100000000000001" customHeight="1" x14ac:dyDescent="0.15">
      <c r="A113" s="6"/>
      <c r="B113" s="660"/>
      <c r="C113" s="755"/>
      <c r="D113" s="52" t="s">
        <v>80</v>
      </c>
      <c r="E113" s="53"/>
      <c r="F113" s="62"/>
      <c r="G113" s="52" t="s">
        <v>449</v>
      </c>
      <c r="H113" s="87"/>
    </row>
    <row r="114" spans="1:8" ht="17.100000000000001" customHeight="1" x14ac:dyDescent="0.15">
      <c r="A114" s="6"/>
      <c r="B114" s="660"/>
      <c r="C114" s="755"/>
      <c r="D114" s="52"/>
      <c r="E114" s="53"/>
      <c r="F114" s="62"/>
      <c r="G114" s="52"/>
      <c r="H114" s="87" t="s">
        <v>450</v>
      </c>
    </row>
    <row r="115" spans="1:8" ht="17.100000000000001" customHeight="1" x14ac:dyDescent="0.15">
      <c r="A115" s="6"/>
      <c r="B115" s="660"/>
      <c r="C115" s="755"/>
      <c r="D115" s="52"/>
      <c r="E115" s="53"/>
      <c r="F115" s="62"/>
      <c r="G115" s="52"/>
      <c r="H115" s="90" t="s">
        <v>451</v>
      </c>
    </row>
    <row r="116" spans="1:8" ht="17.100000000000001" customHeight="1" x14ac:dyDescent="0.15">
      <c r="A116" s="6"/>
      <c r="B116" s="660"/>
      <c r="C116" s="755"/>
      <c r="D116" s="52" t="s">
        <v>81</v>
      </c>
      <c r="E116" s="53"/>
      <c r="F116" s="62"/>
      <c r="G116" s="52" t="s">
        <v>453</v>
      </c>
      <c r="H116" s="87"/>
    </row>
    <row r="117" spans="1:8" ht="17.100000000000001" customHeight="1" x14ac:dyDescent="0.15">
      <c r="A117" s="6"/>
      <c r="B117" s="660"/>
      <c r="C117" s="755"/>
      <c r="D117" s="52" t="s">
        <v>82</v>
      </c>
      <c r="E117" s="53"/>
      <c r="F117" s="62"/>
      <c r="G117" s="55" t="s">
        <v>454</v>
      </c>
      <c r="H117" s="87"/>
    </row>
    <row r="118" spans="1:8" ht="17.100000000000001" customHeight="1" x14ac:dyDescent="0.15">
      <c r="A118" s="6"/>
      <c r="B118" s="660"/>
      <c r="C118" s="755"/>
      <c r="D118" s="52"/>
      <c r="E118" s="53"/>
      <c r="F118" s="62"/>
      <c r="G118" s="52"/>
      <c r="H118" s="90" t="s">
        <v>454</v>
      </c>
    </row>
    <row r="119" spans="1:8" ht="17.100000000000001" customHeight="1" x14ac:dyDescent="0.15">
      <c r="A119" s="6"/>
      <c r="B119" s="660"/>
      <c r="C119" s="755"/>
      <c r="D119" s="55" t="s">
        <v>83</v>
      </c>
      <c r="E119" s="53"/>
      <c r="F119" s="62"/>
      <c r="G119" s="52"/>
      <c r="H119" s="90" t="s">
        <v>455</v>
      </c>
    </row>
    <row r="120" spans="1:8" ht="17.100000000000001" customHeight="1" x14ac:dyDescent="0.15">
      <c r="A120" s="6"/>
      <c r="B120" s="660"/>
      <c r="C120" s="755"/>
      <c r="D120" s="52" t="s">
        <v>84</v>
      </c>
      <c r="E120" s="53"/>
      <c r="F120" s="62"/>
      <c r="G120" s="52" t="s">
        <v>456</v>
      </c>
      <c r="H120" s="87"/>
    </row>
    <row r="121" spans="1:8" ht="17.100000000000001" customHeight="1" x14ac:dyDescent="0.15">
      <c r="A121" s="6"/>
      <c r="B121" s="660"/>
      <c r="C121" s="755"/>
      <c r="D121" s="52" t="s">
        <v>85</v>
      </c>
      <c r="E121" s="53"/>
      <c r="F121" s="62"/>
      <c r="G121" s="52" t="s">
        <v>457</v>
      </c>
      <c r="H121" s="87"/>
    </row>
    <row r="122" spans="1:8" ht="17.100000000000001" customHeight="1" x14ac:dyDescent="0.15">
      <c r="A122" s="6"/>
      <c r="B122" s="660"/>
      <c r="C122" s="755"/>
      <c r="D122" s="52" t="s">
        <v>86</v>
      </c>
      <c r="E122" s="53"/>
      <c r="F122" s="62"/>
      <c r="G122" s="52" t="s">
        <v>458</v>
      </c>
      <c r="H122" s="87"/>
    </row>
    <row r="123" spans="1:8" ht="17.100000000000001" customHeight="1" x14ac:dyDescent="0.15">
      <c r="A123" s="6"/>
      <c r="B123" s="660"/>
      <c r="C123" s="755"/>
      <c r="D123" s="52" t="s">
        <v>87</v>
      </c>
      <c r="E123" s="53"/>
      <c r="F123" s="62"/>
      <c r="G123" s="52" t="s">
        <v>459</v>
      </c>
      <c r="H123" s="87"/>
    </row>
    <row r="124" spans="1:8" ht="17.100000000000001" customHeight="1" x14ac:dyDescent="0.15">
      <c r="A124" s="6"/>
      <c r="B124" s="660"/>
      <c r="C124" s="755"/>
      <c r="D124" s="52" t="s">
        <v>88</v>
      </c>
      <c r="E124" s="53"/>
      <c r="F124" s="62"/>
      <c r="G124" s="52" t="s">
        <v>462</v>
      </c>
      <c r="H124" s="87"/>
    </row>
    <row r="125" spans="1:8" ht="17.100000000000001" customHeight="1" x14ac:dyDescent="0.15">
      <c r="A125" s="6"/>
      <c r="B125" s="660"/>
      <c r="C125" s="755"/>
      <c r="D125" s="55" t="s">
        <v>89</v>
      </c>
      <c r="E125" s="53"/>
      <c r="F125" s="62"/>
      <c r="G125" s="52" t="s">
        <v>460</v>
      </c>
      <c r="H125" s="87"/>
    </row>
    <row r="126" spans="1:8" ht="17.100000000000001" customHeight="1" x14ac:dyDescent="0.15">
      <c r="A126" s="6"/>
      <c r="B126" s="660"/>
      <c r="C126" s="755"/>
      <c r="D126" s="52" t="s">
        <v>90</v>
      </c>
      <c r="E126" s="53"/>
      <c r="F126" s="62"/>
      <c r="G126" s="52" t="s">
        <v>461</v>
      </c>
      <c r="H126" s="87"/>
    </row>
    <row r="127" spans="1:8" ht="17.100000000000001" customHeight="1" x14ac:dyDescent="0.15">
      <c r="A127" s="6"/>
      <c r="B127" s="660"/>
      <c r="C127" s="755"/>
      <c r="D127" s="55" t="s">
        <v>91</v>
      </c>
      <c r="E127" s="56"/>
      <c r="F127" s="62"/>
      <c r="G127" s="55" t="s">
        <v>463</v>
      </c>
      <c r="H127" s="87"/>
    </row>
    <row r="128" spans="1:8" ht="17.100000000000001" customHeight="1" x14ac:dyDescent="0.15">
      <c r="A128" s="6"/>
      <c r="B128" s="660"/>
      <c r="C128" s="755"/>
      <c r="D128" s="769"/>
      <c r="E128" s="56" t="s">
        <v>92</v>
      </c>
      <c r="F128" s="62"/>
      <c r="G128" s="52"/>
      <c r="H128" s="87"/>
    </row>
    <row r="129" spans="1:8" ht="17.100000000000001" customHeight="1" x14ac:dyDescent="0.15">
      <c r="A129" s="6"/>
      <c r="B129" s="660"/>
      <c r="C129" s="755"/>
      <c r="D129" s="770"/>
      <c r="E129" s="56" t="s">
        <v>93</v>
      </c>
      <c r="F129" s="62"/>
      <c r="G129" s="52"/>
      <c r="H129" s="87"/>
    </row>
    <row r="130" spans="1:8" ht="17.100000000000001" customHeight="1" x14ac:dyDescent="0.15">
      <c r="A130" s="6"/>
      <c r="B130" s="660"/>
      <c r="C130" s="755"/>
      <c r="D130" s="118"/>
      <c r="E130" s="56"/>
      <c r="F130" s="62"/>
      <c r="G130" s="52"/>
      <c r="H130" s="87" t="s">
        <v>595</v>
      </c>
    </row>
    <row r="131" spans="1:8" ht="17.100000000000001" customHeight="1" x14ac:dyDescent="0.15">
      <c r="A131" s="6"/>
      <c r="B131" s="660"/>
      <c r="C131" s="755"/>
      <c r="D131" s="118"/>
      <c r="E131" s="56"/>
      <c r="F131" s="62"/>
      <c r="G131" s="52"/>
      <c r="H131" s="87" t="s">
        <v>596</v>
      </c>
    </row>
    <row r="132" spans="1:8" ht="17.100000000000001" customHeight="1" x14ac:dyDescent="0.15">
      <c r="A132" s="6"/>
      <c r="B132" s="660"/>
      <c r="C132" s="755"/>
      <c r="D132" s="118"/>
      <c r="E132" s="56"/>
      <c r="F132" s="62"/>
      <c r="G132" s="52"/>
      <c r="H132" s="87" t="s">
        <v>597</v>
      </c>
    </row>
    <row r="133" spans="1:8" ht="17.100000000000001" customHeight="1" x14ac:dyDescent="0.15">
      <c r="A133" s="6"/>
      <c r="B133" s="660"/>
      <c r="C133" s="755"/>
      <c r="D133" s="118"/>
      <c r="E133" s="56"/>
      <c r="F133" s="62"/>
      <c r="G133" s="52"/>
      <c r="H133" s="87" t="s">
        <v>598</v>
      </c>
    </row>
    <row r="134" spans="1:8" ht="17.100000000000001" customHeight="1" x14ac:dyDescent="0.15">
      <c r="A134" s="6"/>
      <c r="B134" s="660"/>
      <c r="C134" s="755"/>
      <c r="D134" s="52" t="s">
        <v>94</v>
      </c>
      <c r="E134" s="53"/>
      <c r="F134" s="62"/>
      <c r="G134" s="52" t="s">
        <v>464</v>
      </c>
      <c r="H134" s="87"/>
    </row>
    <row r="135" spans="1:8" ht="17.100000000000001" customHeight="1" x14ac:dyDescent="0.15">
      <c r="A135" s="6"/>
      <c r="B135" s="660"/>
      <c r="C135" s="755"/>
      <c r="D135" s="52" t="s">
        <v>95</v>
      </c>
      <c r="E135" s="53"/>
      <c r="F135" s="62"/>
      <c r="G135" s="52" t="s">
        <v>465</v>
      </c>
      <c r="H135" s="87"/>
    </row>
    <row r="136" spans="1:8" ht="17.100000000000001" customHeight="1" x14ac:dyDescent="0.15">
      <c r="A136" s="6"/>
      <c r="B136" s="660"/>
      <c r="C136" s="755"/>
      <c r="D136" s="52" t="s">
        <v>96</v>
      </c>
      <c r="E136" s="53"/>
      <c r="F136" s="62"/>
      <c r="G136" s="52" t="s">
        <v>466</v>
      </c>
      <c r="H136" s="87"/>
    </row>
    <row r="137" spans="1:8" ht="17.100000000000001" customHeight="1" x14ac:dyDescent="0.15">
      <c r="A137" s="6"/>
      <c r="B137" s="660"/>
      <c r="C137" s="755"/>
      <c r="D137" s="52"/>
      <c r="E137" s="53"/>
      <c r="F137" s="62"/>
      <c r="G137" s="55" t="s">
        <v>467</v>
      </c>
      <c r="H137" s="87"/>
    </row>
    <row r="138" spans="1:8" ht="17.100000000000001" customHeight="1" x14ac:dyDescent="0.15">
      <c r="A138" s="6"/>
      <c r="B138" s="660"/>
      <c r="C138" s="755"/>
      <c r="D138" s="52" t="s">
        <v>97</v>
      </c>
      <c r="E138" s="53"/>
      <c r="F138" s="62"/>
      <c r="G138" s="52" t="s">
        <v>468</v>
      </c>
      <c r="H138" s="87"/>
    </row>
    <row r="139" spans="1:8" ht="17.100000000000001" customHeight="1" x14ac:dyDescent="0.15">
      <c r="A139" s="6"/>
      <c r="B139" s="660"/>
      <c r="C139" s="755"/>
      <c r="D139" s="52"/>
      <c r="E139" s="53"/>
      <c r="F139" s="62"/>
      <c r="G139" s="55" t="s">
        <v>469</v>
      </c>
      <c r="H139" s="87"/>
    </row>
    <row r="140" spans="1:8" ht="17.100000000000001" customHeight="1" x14ac:dyDescent="0.15">
      <c r="A140" s="6"/>
      <c r="B140" s="660"/>
      <c r="C140" s="755"/>
      <c r="D140" s="52" t="s">
        <v>98</v>
      </c>
      <c r="E140" s="53"/>
      <c r="F140" s="62"/>
      <c r="G140" s="52" t="s">
        <v>470</v>
      </c>
      <c r="H140" s="87"/>
    </row>
    <row r="141" spans="1:8" ht="17.100000000000001" customHeight="1" x14ac:dyDescent="0.15">
      <c r="A141" s="6"/>
      <c r="B141" s="660"/>
      <c r="C141" s="755"/>
      <c r="D141" s="52" t="s">
        <v>99</v>
      </c>
      <c r="E141" s="53"/>
      <c r="F141" s="62"/>
      <c r="G141" s="52" t="s">
        <v>471</v>
      </c>
      <c r="H141" s="87"/>
    </row>
    <row r="142" spans="1:8" ht="17.100000000000001" customHeight="1" x14ac:dyDescent="0.15">
      <c r="A142" s="6"/>
      <c r="B142" s="660"/>
      <c r="C142" s="755"/>
      <c r="D142" s="52" t="s">
        <v>100</v>
      </c>
      <c r="E142" s="53"/>
      <c r="F142" s="62"/>
      <c r="G142" s="52"/>
      <c r="H142" s="87"/>
    </row>
    <row r="143" spans="1:8" ht="17.100000000000001" customHeight="1" x14ac:dyDescent="0.15">
      <c r="A143" s="6"/>
      <c r="B143" s="660"/>
      <c r="C143" s="755"/>
      <c r="D143" s="52" t="s">
        <v>101</v>
      </c>
      <c r="E143" s="53"/>
      <c r="F143" s="62"/>
      <c r="G143" s="55" t="s">
        <v>472</v>
      </c>
      <c r="H143" s="87"/>
    </row>
    <row r="144" spans="1:8" ht="17.100000000000001" customHeight="1" x14ac:dyDescent="0.15">
      <c r="A144" s="6"/>
      <c r="B144" s="660"/>
      <c r="C144" s="755"/>
      <c r="D144" s="763"/>
      <c r="E144" s="56" t="s">
        <v>585</v>
      </c>
      <c r="F144" s="62"/>
      <c r="G144" s="52"/>
      <c r="H144" s="87"/>
    </row>
    <row r="145" spans="1:8" ht="17.100000000000001" customHeight="1" x14ac:dyDescent="0.15">
      <c r="A145" s="6"/>
      <c r="B145" s="660"/>
      <c r="C145" s="754"/>
      <c r="D145" s="764"/>
      <c r="E145" s="56" t="s">
        <v>101</v>
      </c>
      <c r="F145" s="62"/>
      <c r="G145" s="52"/>
      <c r="H145" s="87"/>
    </row>
    <row r="146" spans="1:8" ht="17.100000000000001" customHeight="1" x14ac:dyDescent="0.15">
      <c r="A146" s="6"/>
      <c r="B146" s="660"/>
      <c r="C146" s="62" t="s">
        <v>102</v>
      </c>
      <c r="D146" s="52"/>
      <c r="E146" s="53"/>
      <c r="F146" s="62"/>
      <c r="G146" s="52"/>
      <c r="H146" s="87"/>
    </row>
    <row r="147" spans="1:8" ht="17.100000000000001" customHeight="1" thickBot="1" x14ac:dyDescent="0.2">
      <c r="A147" s="7"/>
      <c r="B147" s="661"/>
      <c r="C147" s="65"/>
      <c r="D147" s="66" t="s">
        <v>103</v>
      </c>
      <c r="E147" s="57"/>
      <c r="F147" s="65"/>
      <c r="G147" s="66"/>
      <c r="H147" s="99"/>
    </row>
  </sheetData>
  <sheetProtection password="F4BB" sheet="1" objects="1" scenarios="1"/>
  <mergeCells count="23">
    <mergeCell ref="F85:H85"/>
    <mergeCell ref="D106:D107"/>
    <mergeCell ref="D128:D129"/>
    <mergeCell ref="D144:D145"/>
    <mergeCell ref="B86:B147"/>
    <mergeCell ref="C87:C109"/>
    <mergeCell ref="C111:C145"/>
    <mergeCell ref="D103:D104"/>
    <mergeCell ref="D93:D94"/>
    <mergeCell ref="C85:E85"/>
    <mergeCell ref="D89:D90"/>
    <mergeCell ref="C63:C64"/>
    <mergeCell ref="C66:C71"/>
    <mergeCell ref="C73:C74"/>
    <mergeCell ref="A1:E1"/>
    <mergeCell ref="D7:D14"/>
    <mergeCell ref="D16:D18"/>
    <mergeCell ref="D53:D54"/>
    <mergeCell ref="C3:C18"/>
    <mergeCell ref="C36:C37"/>
    <mergeCell ref="C46:C47"/>
    <mergeCell ref="C52:C54"/>
    <mergeCell ref="C56:C59"/>
  </mergeCells>
  <phoneticPr fontId="1"/>
  <pageMargins left="0" right="0" top="0.15748031496062992" bottom="0" header="0.31496062992125984" footer="0.31496062992125984"/>
  <pageSetup paperSize="8" scale="74" orientation="portrait" r:id="rId1"/>
  <rowBreaks count="1" manualBreakCount="1">
    <brk id="8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zoomScaleNormal="100" workbookViewId="0">
      <pane xSplit="3" topLeftCell="F1" activePane="topRight" state="frozen"/>
      <selection activeCell="A37" sqref="A37"/>
      <selection pane="topRight" activeCell="F1" sqref="F1"/>
    </sheetView>
  </sheetViews>
  <sheetFormatPr defaultRowHeight="13.5" x14ac:dyDescent="0.15"/>
  <cols>
    <col min="1" max="2" width="6.25" hidden="1" customWidth="1"/>
    <col min="3" max="5" width="30.625" style="43" hidden="1" customWidth="1"/>
    <col min="6" max="8" width="30.625" style="43" customWidth="1"/>
  </cols>
  <sheetData>
    <row r="1" spans="1:8" ht="14.25" thickBot="1" x14ac:dyDescent="0.2">
      <c r="A1" s="757" t="s">
        <v>247</v>
      </c>
      <c r="B1" s="758"/>
      <c r="C1" s="758"/>
      <c r="D1" s="758"/>
      <c r="E1" s="758"/>
    </row>
    <row r="2" spans="1:8" ht="17.100000000000001" customHeight="1" thickBot="1" x14ac:dyDescent="0.2">
      <c r="A2" s="5"/>
      <c r="B2" s="5"/>
      <c r="C2" s="45" t="s">
        <v>0</v>
      </c>
      <c r="D2" s="44" t="s">
        <v>1</v>
      </c>
      <c r="E2" s="45" t="s">
        <v>2</v>
      </c>
      <c r="F2" s="46" t="s">
        <v>572</v>
      </c>
      <c r="G2" s="47" t="s">
        <v>573</v>
      </c>
      <c r="H2" s="48" t="s">
        <v>574</v>
      </c>
    </row>
    <row r="3" spans="1:8" ht="17.100000000000001" customHeight="1" x14ac:dyDescent="0.15">
      <c r="A3" s="6"/>
      <c r="B3" s="6"/>
      <c r="C3" s="774"/>
      <c r="D3" s="49" t="s">
        <v>80</v>
      </c>
      <c r="E3" s="50"/>
      <c r="F3" s="64"/>
      <c r="G3" s="51"/>
      <c r="H3" s="98"/>
    </row>
    <row r="4" spans="1:8" ht="17.100000000000001" customHeight="1" x14ac:dyDescent="0.15">
      <c r="A4" s="6"/>
      <c r="B4" s="6"/>
      <c r="C4" s="755"/>
      <c r="D4" s="763"/>
      <c r="E4" s="53" t="s">
        <v>104</v>
      </c>
      <c r="F4" s="62"/>
      <c r="G4" s="52"/>
      <c r="H4" s="87"/>
    </row>
    <row r="5" spans="1:8" ht="17.100000000000001" customHeight="1" x14ac:dyDescent="0.15">
      <c r="A5" s="6"/>
      <c r="B5" s="6"/>
      <c r="C5" s="755"/>
      <c r="D5" s="764"/>
      <c r="E5" s="53" t="s">
        <v>105</v>
      </c>
      <c r="F5" s="62"/>
      <c r="G5" s="52"/>
      <c r="H5" s="87"/>
    </row>
    <row r="6" spans="1:8" ht="17.100000000000001" customHeight="1" x14ac:dyDescent="0.15">
      <c r="A6" s="6"/>
      <c r="B6" s="6"/>
      <c r="C6" s="755"/>
      <c r="D6" s="55" t="s">
        <v>82</v>
      </c>
      <c r="E6" s="53"/>
      <c r="F6" s="62"/>
      <c r="G6" s="55" t="s">
        <v>474</v>
      </c>
      <c r="H6" s="87"/>
    </row>
    <row r="7" spans="1:8" ht="17.100000000000001" customHeight="1" x14ac:dyDescent="0.15">
      <c r="A7" s="6"/>
      <c r="B7" s="6"/>
      <c r="C7" s="755"/>
      <c r="D7" s="769"/>
      <c r="E7" s="56" t="s">
        <v>106</v>
      </c>
      <c r="F7" s="62"/>
      <c r="G7" s="52"/>
      <c r="H7" s="87"/>
    </row>
    <row r="8" spans="1:8" ht="17.100000000000001" customHeight="1" x14ac:dyDescent="0.15">
      <c r="A8" s="6"/>
      <c r="B8" s="6"/>
      <c r="C8" s="755"/>
      <c r="D8" s="770"/>
      <c r="E8" s="53" t="s">
        <v>107</v>
      </c>
      <c r="F8" s="62"/>
      <c r="G8" s="52"/>
      <c r="H8" s="87" t="s">
        <v>475</v>
      </c>
    </row>
    <row r="9" spans="1:8" ht="17.100000000000001" customHeight="1" x14ac:dyDescent="0.15">
      <c r="A9" s="6"/>
      <c r="B9" s="6"/>
      <c r="C9" s="755"/>
      <c r="D9" s="55" t="s">
        <v>83</v>
      </c>
      <c r="E9" s="53"/>
      <c r="F9" s="62"/>
      <c r="G9" s="52"/>
      <c r="H9" s="90" t="s">
        <v>476</v>
      </c>
    </row>
    <row r="10" spans="1:8" ht="17.100000000000001" customHeight="1" x14ac:dyDescent="0.15">
      <c r="A10" s="6"/>
      <c r="B10" s="6"/>
      <c r="C10" s="755"/>
      <c r="D10" s="55"/>
      <c r="E10" s="53"/>
      <c r="F10" s="62"/>
      <c r="G10" s="55" t="s">
        <v>477</v>
      </c>
      <c r="H10" s="90"/>
    </row>
    <row r="11" spans="1:8" ht="17.100000000000001" customHeight="1" x14ac:dyDescent="0.15">
      <c r="A11" s="6"/>
      <c r="B11" s="6"/>
      <c r="C11" s="755"/>
      <c r="D11" s="52" t="s">
        <v>84</v>
      </c>
      <c r="E11" s="53"/>
      <c r="F11" s="62"/>
      <c r="G11" s="52"/>
      <c r="H11" s="87"/>
    </row>
    <row r="12" spans="1:8" ht="17.100000000000001" customHeight="1" x14ac:dyDescent="0.15">
      <c r="A12" s="6"/>
      <c r="B12" s="6"/>
      <c r="C12" s="755"/>
      <c r="D12" s="52" t="s">
        <v>85</v>
      </c>
      <c r="E12" s="53"/>
      <c r="F12" s="62"/>
      <c r="G12" s="52" t="s">
        <v>483</v>
      </c>
      <c r="H12" s="87"/>
    </row>
    <row r="13" spans="1:8" ht="17.100000000000001" customHeight="1" x14ac:dyDescent="0.15">
      <c r="A13" s="6"/>
      <c r="B13" s="6"/>
      <c r="C13" s="755"/>
      <c r="D13" s="52" t="s">
        <v>108</v>
      </c>
      <c r="E13" s="53"/>
      <c r="F13" s="62"/>
      <c r="G13" s="52" t="s">
        <v>489</v>
      </c>
      <c r="H13" s="87"/>
    </row>
    <row r="14" spans="1:8" ht="17.100000000000001" customHeight="1" x14ac:dyDescent="0.15">
      <c r="A14" s="6"/>
      <c r="B14" s="6"/>
      <c r="C14" s="755"/>
      <c r="D14" s="52" t="s">
        <v>86</v>
      </c>
      <c r="E14" s="53"/>
      <c r="F14" s="62"/>
      <c r="G14" s="52" t="s">
        <v>484</v>
      </c>
      <c r="H14" s="87"/>
    </row>
    <row r="15" spans="1:8" ht="17.100000000000001" customHeight="1" x14ac:dyDescent="0.15">
      <c r="A15" s="6"/>
      <c r="B15" s="6"/>
      <c r="C15" s="755"/>
      <c r="D15" s="763"/>
      <c r="E15" s="53" t="s">
        <v>86</v>
      </c>
      <c r="F15" s="62"/>
      <c r="G15" s="52"/>
      <c r="H15" s="87" t="s">
        <v>484</v>
      </c>
    </row>
    <row r="16" spans="1:8" ht="17.100000000000001" customHeight="1" x14ac:dyDescent="0.15">
      <c r="A16" s="6"/>
      <c r="B16" s="6"/>
      <c r="C16" s="755"/>
      <c r="D16" s="764"/>
      <c r="E16" s="53" t="s">
        <v>109</v>
      </c>
      <c r="F16" s="62"/>
      <c r="G16" s="52"/>
      <c r="H16" s="87" t="s">
        <v>485</v>
      </c>
    </row>
    <row r="17" spans="1:8" ht="17.100000000000001" customHeight="1" x14ac:dyDescent="0.15">
      <c r="A17" s="6"/>
      <c r="B17" s="6"/>
      <c r="C17" s="755"/>
      <c r="D17" s="52" t="s">
        <v>87</v>
      </c>
      <c r="E17" s="53"/>
      <c r="F17" s="62"/>
      <c r="G17" s="52"/>
      <c r="H17" s="87"/>
    </row>
    <row r="18" spans="1:8" ht="17.100000000000001" customHeight="1" x14ac:dyDescent="0.15">
      <c r="A18" s="6"/>
      <c r="B18" s="6"/>
      <c r="C18" s="755"/>
      <c r="D18" s="52" t="s">
        <v>88</v>
      </c>
      <c r="E18" s="53"/>
      <c r="F18" s="62"/>
      <c r="G18" s="52"/>
      <c r="H18" s="87"/>
    </row>
    <row r="19" spans="1:8" ht="17.100000000000001" customHeight="1" x14ac:dyDescent="0.15">
      <c r="A19" s="6"/>
      <c r="B19" s="6"/>
      <c r="C19" s="755"/>
      <c r="D19" s="52" t="s">
        <v>89</v>
      </c>
      <c r="E19" s="53"/>
      <c r="F19" s="62"/>
      <c r="G19" s="52"/>
      <c r="H19" s="87"/>
    </row>
    <row r="20" spans="1:8" ht="17.100000000000001" customHeight="1" x14ac:dyDescent="0.15">
      <c r="A20" s="6"/>
      <c r="B20" s="6"/>
      <c r="C20" s="755"/>
      <c r="D20" s="52" t="s">
        <v>90</v>
      </c>
      <c r="E20" s="53"/>
      <c r="F20" s="62"/>
      <c r="G20" s="52"/>
      <c r="H20" s="87"/>
    </row>
    <row r="21" spans="1:8" ht="17.100000000000001" customHeight="1" x14ac:dyDescent="0.15">
      <c r="A21" s="6"/>
      <c r="B21" s="6"/>
      <c r="C21" s="755"/>
      <c r="D21" s="52" t="s">
        <v>91</v>
      </c>
      <c r="E21" s="53"/>
      <c r="F21" s="62"/>
      <c r="G21" s="61"/>
      <c r="H21" s="87"/>
    </row>
    <row r="22" spans="1:8" ht="17.100000000000001" customHeight="1" x14ac:dyDescent="0.15">
      <c r="A22" s="6"/>
      <c r="B22" s="6"/>
      <c r="C22" s="755"/>
      <c r="D22" s="52" t="s">
        <v>94</v>
      </c>
      <c r="E22" s="53"/>
      <c r="F22" s="62"/>
      <c r="G22" s="52"/>
      <c r="H22" s="87"/>
    </row>
    <row r="23" spans="1:8" ht="17.100000000000001" customHeight="1" x14ac:dyDescent="0.15">
      <c r="A23" s="6"/>
      <c r="B23" s="6"/>
      <c r="C23" s="755"/>
      <c r="D23" s="52" t="s">
        <v>95</v>
      </c>
      <c r="E23" s="53"/>
      <c r="F23" s="62"/>
      <c r="G23" s="52" t="s">
        <v>486</v>
      </c>
      <c r="H23" s="87"/>
    </row>
    <row r="24" spans="1:8" ht="17.100000000000001" customHeight="1" x14ac:dyDescent="0.15">
      <c r="A24" s="6"/>
      <c r="B24" s="6"/>
      <c r="C24" s="755"/>
      <c r="D24" s="52" t="s">
        <v>96</v>
      </c>
      <c r="E24" s="53"/>
      <c r="F24" s="62"/>
      <c r="G24" s="52" t="s">
        <v>487</v>
      </c>
      <c r="H24" s="87"/>
    </row>
    <row r="25" spans="1:8" ht="17.100000000000001" customHeight="1" x14ac:dyDescent="0.15">
      <c r="A25" s="6"/>
      <c r="B25" s="6"/>
      <c r="C25" s="755"/>
      <c r="D25" s="52"/>
      <c r="E25" s="53"/>
      <c r="F25" s="62"/>
      <c r="G25" s="52" t="s">
        <v>488</v>
      </c>
      <c r="H25" s="87"/>
    </row>
    <row r="26" spans="1:8" ht="17.100000000000001" customHeight="1" x14ac:dyDescent="0.15">
      <c r="A26" s="6"/>
      <c r="B26" s="6"/>
      <c r="C26" s="755"/>
      <c r="D26" s="52" t="s">
        <v>110</v>
      </c>
      <c r="E26" s="53"/>
      <c r="F26" s="62"/>
      <c r="G26" s="52"/>
      <c r="H26" s="87"/>
    </row>
    <row r="27" spans="1:8" ht="17.100000000000001" customHeight="1" x14ac:dyDescent="0.15">
      <c r="A27" s="6"/>
      <c r="B27" s="6"/>
      <c r="C27" s="755"/>
      <c r="D27" s="52" t="s">
        <v>111</v>
      </c>
      <c r="E27" s="53"/>
      <c r="F27" s="62"/>
      <c r="G27" s="52"/>
      <c r="H27" s="87"/>
    </row>
    <row r="28" spans="1:8" ht="17.100000000000001" customHeight="1" x14ac:dyDescent="0.15">
      <c r="A28" s="6"/>
      <c r="B28" s="6"/>
      <c r="C28" s="755"/>
      <c r="D28" s="763"/>
      <c r="E28" s="53" t="s">
        <v>112</v>
      </c>
      <c r="F28" s="62"/>
      <c r="G28" s="52"/>
      <c r="H28" s="87"/>
    </row>
    <row r="29" spans="1:8" ht="17.100000000000001" customHeight="1" x14ac:dyDescent="0.15">
      <c r="A29" s="6"/>
      <c r="B29" s="6"/>
      <c r="C29" s="755"/>
      <c r="D29" s="764"/>
      <c r="E29" s="53" t="s">
        <v>113</v>
      </c>
      <c r="F29" s="62"/>
      <c r="G29" s="52"/>
      <c r="H29" s="87"/>
    </row>
    <row r="30" spans="1:8" ht="17.100000000000001" customHeight="1" x14ac:dyDescent="0.15">
      <c r="A30" s="6"/>
      <c r="B30" s="6"/>
      <c r="C30" s="755"/>
      <c r="D30" s="52" t="s">
        <v>97</v>
      </c>
      <c r="E30" s="53"/>
      <c r="F30" s="62"/>
      <c r="G30" s="52"/>
      <c r="H30" s="87"/>
    </row>
    <row r="31" spans="1:8" ht="17.100000000000001" customHeight="1" x14ac:dyDescent="0.15">
      <c r="A31" s="6"/>
      <c r="B31" s="6"/>
      <c r="C31" s="755"/>
      <c r="D31" s="52" t="s">
        <v>114</v>
      </c>
      <c r="E31" s="53"/>
      <c r="F31" s="62"/>
      <c r="G31" s="52" t="s">
        <v>473</v>
      </c>
      <c r="H31" s="87"/>
    </row>
    <row r="32" spans="1:8" ht="17.100000000000001" customHeight="1" x14ac:dyDescent="0.15">
      <c r="A32" s="6"/>
      <c r="B32" s="6"/>
      <c r="C32" s="755"/>
      <c r="D32" s="52"/>
      <c r="E32" s="53"/>
      <c r="F32" s="62"/>
      <c r="G32" s="52" t="s">
        <v>586</v>
      </c>
      <c r="H32" s="87"/>
    </row>
    <row r="33" spans="1:8" ht="17.100000000000001" customHeight="1" x14ac:dyDescent="0.15">
      <c r="A33" s="6"/>
      <c r="B33" s="6"/>
      <c r="C33" s="755"/>
      <c r="D33" s="52" t="s">
        <v>478</v>
      </c>
      <c r="E33" s="53"/>
      <c r="F33" s="62"/>
      <c r="G33" s="52" t="s">
        <v>478</v>
      </c>
      <c r="H33" s="87"/>
    </row>
    <row r="34" spans="1:8" ht="17.100000000000001" customHeight="1" x14ac:dyDescent="0.15">
      <c r="A34" s="6"/>
      <c r="B34" s="6"/>
      <c r="C34" s="755"/>
      <c r="D34" s="763"/>
      <c r="E34" s="53" t="s">
        <v>478</v>
      </c>
      <c r="F34" s="62"/>
      <c r="G34" s="94"/>
      <c r="H34" s="87"/>
    </row>
    <row r="35" spans="1:8" ht="17.100000000000001" customHeight="1" x14ac:dyDescent="0.15">
      <c r="A35" s="6"/>
      <c r="B35" s="6"/>
      <c r="C35" s="755"/>
      <c r="D35" s="764"/>
      <c r="E35" s="53" t="s">
        <v>115</v>
      </c>
      <c r="F35" s="62"/>
      <c r="G35" s="52" t="s">
        <v>479</v>
      </c>
      <c r="H35" s="87"/>
    </row>
    <row r="36" spans="1:8" ht="17.100000000000001" customHeight="1" x14ac:dyDescent="0.15">
      <c r="A36" s="6"/>
      <c r="B36" s="6"/>
      <c r="C36" s="755"/>
      <c r="D36" s="52" t="s">
        <v>116</v>
      </c>
      <c r="E36" s="53"/>
      <c r="F36" s="62"/>
      <c r="G36" s="52" t="s">
        <v>480</v>
      </c>
      <c r="H36" s="87"/>
    </row>
    <row r="37" spans="1:8" ht="17.100000000000001" customHeight="1" x14ac:dyDescent="0.15">
      <c r="A37" s="6"/>
      <c r="B37" s="6"/>
      <c r="C37" s="755"/>
      <c r="D37" s="52" t="s">
        <v>117</v>
      </c>
      <c r="E37" s="53"/>
      <c r="F37" s="62"/>
      <c r="G37" s="52" t="s">
        <v>481</v>
      </c>
      <c r="H37" s="87"/>
    </row>
    <row r="38" spans="1:8" ht="17.100000000000001" customHeight="1" x14ac:dyDescent="0.15">
      <c r="A38" s="6"/>
      <c r="B38" s="6"/>
      <c r="C38" s="755"/>
      <c r="D38" s="52" t="s">
        <v>118</v>
      </c>
      <c r="E38" s="53"/>
      <c r="F38" s="62"/>
      <c r="G38" s="52" t="s">
        <v>482</v>
      </c>
      <c r="H38" s="87"/>
    </row>
    <row r="39" spans="1:8" ht="17.100000000000001" customHeight="1" x14ac:dyDescent="0.15">
      <c r="A39" s="6"/>
      <c r="B39" s="6"/>
      <c r="C39" s="755"/>
      <c r="D39" s="52" t="s">
        <v>42</v>
      </c>
      <c r="E39" s="53"/>
      <c r="F39" s="62"/>
      <c r="G39" s="52" t="s">
        <v>490</v>
      </c>
      <c r="H39" s="87"/>
    </row>
    <row r="40" spans="1:8" ht="17.100000000000001" customHeight="1" x14ac:dyDescent="0.15">
      <c r="A40" s="6"/>
      <c r="B40" s="6"/>
      <c r="C40" s="754"/>
      <c r="D40" s="52" t="s">
        <v>101</v>
      </c>
      <c r="E40" s="53"/>
      <c r="F40" s="62"/>
      <c r="G40" s="52" t="s">
        <v>491</v>
      </c>
      <c r="H40" s="87"/>
    </row>
    <row r="41" spans="1:8" ht="17.100000000000001" customHeight="1" x14ac:dyDescent="0.15">
      <c r="A41" s="6"/>
      <c r="B41" s="6"/>
      <c r="C41" s="59"/>
      <c r="D41" s="52"/>
      <c r="E41" s="53"/>
      <c r="F41" s="92" t="s">
        <v>492</v>
      </c>
      <c r="G41" s="52"/>
      <c r="H41" s="87"/>
    </row>
    <row r="42" spans="1:8" ht="17.100000000000001" customHeight="1" x14ac:dyDescent="0.15">
      <c r="A42" s="6"/>
      <c r="B42" s="6"/>
      <c r="C42" s="59"/>
      <c r="D42" s="52"/>
      <c r="E42" s="53"/>
      <c r="F42" s="62"/>
      <c r="G42" s="55" t="s">
        <v>492</v>
      </c>
      <c r="H42" s="87"/>
    </row>
    <row r="43" spans="1:8" ht="17.100000000000001" customHeight="1" x14ac:dyDescent="0.15">
      <c r="A43" s="6"/>
      <c r="B43" s="6"/>
      <c r="C43" s="62" t="s">
        <v>119</v>
      </c>
      <c r="D43" s="52"/>
      <c r="E43" s="53"/>
      <c r="F43" s="62" t="s">
        <v>119</v>
      </c>
      <c r="G43" s="52"/>
      <c r="H43" s="87"/>
    </row>
    <row r="44" spans="1:8" ht="17.100000000000001" customHeight="1" x14ac:dyDescent="0.15">
      <c r="A44" s="6"/>
      <c r="B44" s="6"/>
      <c r="C44" s="62"/>
      <c r="D44" s="52" t="s">
        <v>120</v>
      </c>
      <c r="E44" s="53"/>
      <c r="F44" s="62"/>
      <c r="G44" s="52" t="s">
        <v>120</v>
      </c>
      <c r="H44" s="87"/>
    </row>
    <row r="45" spans="1:8" ht="17.100000000000001" customHeight="1" x14ac:dyDescent="0.15">
      <c r="A45" s="6"/>
      <c r="B45" s="6"/>
      <c r="C45" s="62" t="s">
        <v>121</v>
      </c>
      <c r="D45" s="52"/>
      <c r="E45" s="53"/>
      <c r="F45" s="62" t="s">
        <v>121</v>
      </c>
      <c r="G45" s="52"/>
      <c r="H45" s="87"/>
    </row>
    <row r="46" spans="1:8" ht="17.100000000000001" customHeight="1" x14ac:dyDescent="0.15">
      <c r="A46" s="6"/>
      <c r="B46" s="6"/>
      <c r="C46" s="753"/>
      <c r="D46" s="52" t="s">
        <v>122</v>
      </c>
      <c r="E46" s="53"/>
      <c r="F46" s="62"/>
      <c r="G46" s="52" t="s">
        <v>122</v>
      </c>
      <c r="H46" s="87"/>
    </row>
    <row r="47" spans="1:8" ht="17.100000000000001" customHeight="1" x14ac:dyDescent="0.15">
      <c r="A47" s="6"/>
      <c r="B47" s="6"/>
      <c r="C47" s="755"/>
      <c r="D47" s="763"/>
      <c r="E47" s="53" t="s">
        <v>123</v>
      </c>
      <c r="F47" s="62"/>
      <c r="G47" s="52"/>
      <c r="H47" s="87" t="s">
        <v>123</v>
      </c>
    </row>
    <row r="48" spans="1:8" ht="17.100000000000001" customHeight="1" x14ac:dyDescent="0.15">
      <c r="A48" s="6"/>
      <c r="B48" s="6"/>
      <c r="C48" s="755"/>
      <c r="D48" s="765"/>
      <c r="E48" s="53" t="s">
        <v>124</v>
      </c>
      <c r="F48" s="62"/>
      <c r="G48" s="52"/>
      <c r="H48" s="87" t="s">
        <v>124</v>
      </c>
    </row>
    <row r="49" spans="1:8" ht="17.100000000000001" customHeight="1" x14ac:dyDescent="0.15">
      <c r="A49" s="6"/>
      <c r="B49" s="6"/>
      <c r="C49" s="755"/>
      <c r="D49" s="765"/>
      <c r="E49" s="53" t="s">
        <v>125</v>
      </c>
      <c r="F49" s="62"/>
      <c r="G49" s="52"/>
      <c r="H49" s="87" t="s">
        <v>125</v>
      </c>
    </row>
    <row r="50" spans="1:8" ht="17.100000000000001" customHeight="1" x14ac:dyDescent="0.15">
      <c r="A50" s="6"/>
      <c r="B50" s="6"/>
      <c r="C50" s="755"/>
      <c r="D50" s="765"/>
      <c r="E50" s="53" t="s">
        <v>126</v>
      </c>
      <c r="F50" s="62"/>
      <c r="G50" s="52"/>
      <c r="H50" s="87" t="s">
        <v>126</v>
      </c>
    </row>
    <row r="51" spans="1:8" ht="17.100000000000001" customHeight="1" x14ac:dyDescent="0.15">
      <c r="A51" s="6"/>
      <c r="B51" s="6"/>
      <c r="C51" s="755"/>
      <c r="D51" s="765"/>
      <c r="E51" s="53" t="s">
        <v>127</v>
      </c>
      <c r="F51" s="62"/>
      <c r="G51" s="52"/>
      <c r="H51" s="87" t="s">
        <v>127</v>
      </c>
    </row>
    <row r="52" spans="1:8" ht="17.100000000000001" customHeight="1" x14ac:dyDescent="0.15">
      <c r="A52" s="6"/>
      <c r="B52" s="6"/>
      <c r="C52" s="755"/>
      <c r="D52" s="764"/>
      <c r="E52" s="53" t="s">
        <v>128</v>
      </c>
      <c r="F52" s="62"/>
      <c r="G52" s="52"/>
      <c r="H52" s="87" t="s">
        <v>128</v>
      </c>
    </row>
    <row r="53" spans="1:8" ht="17.100000000000001" customHeight="1" x14ac:dyDescent="0.15">
      <c r="A53" s="6"/>
      <c r="B53" s="6"/>
      <c r="C53" s="755"/>
      <c r="D53" s="52" t="s">
        <v>129</v>
      </c>
      <c r="E53" s="53"/>
      <c r="F53" s="62"/>
      <c r="G53" s="52" t="s">
        <v>129</v>
      </c>
      <c r="H53" s="87"/>
    </row>
    <row r="54" spans="1:8" ht="17.100000000000001" customHeight="1" x14ac:dyDescent="0.15">
      <c r="A54" s="6"/>
      <c r="B54" s="6"/>
      <c r="C54" s="754"/>
      <c r="D54" s="52" t="s">
        <v>130</v>
      </c>
      <c r="E54" s="53"/>
      <c r="F54" s="62"/>
      <c r="G54" s="52" t="s">
        <v>130</v>
      </c>
      <c r="H54" s="87"/>
    </row>
    <row r="55" spans="1:8" ht="17.100000000000001" customHeight="1" x14ac:dyDescent="0.15">
      <c r="A55" s="6"/>
      <c r="B55" s="6"/>
      <c r="C55" s="62" t="s">
        <v>131</v>
      </c>
      <c r="D55" s="52"/>
      <c r="E55" s="53"/>
      <c r="F55" s="62" t="s">
        <v>131</v>
      </c>
      <c r="G55" s="52"/>
      <c r="H55" s="87"/>
    </row>
    <row r="56" spans="1:8" ht="17.100000000000001" customHeight="1" x14ac:dyDescent="0.15">
      <c r="A56" s="6"/>
      <c r="B56" s="6"/>
      <c r="C56" s="62"/>
      <c r="D56" s="52" t="s">
        <v>131</v>
      </c>
      <c r="E56" s="53"/>
      <c r="F56" s="62"/>
      <c r="G56" s="52" t="s">
        <v>131</v>
      </c>
      <c r="H56" s="87"/>
    </row>
    <row r="57" spans="1:8" ht="17.100000000000001" customHeight="1" x14ac:dyDescent="0.15">
      <c r="A57" s="6"/>
      <c r="B57" s="6"/>
      <c r="C57" s="62" t="s">
        <v>132</v>
      </c>
      <c r="D57" s="52"/>
      <c r="E57" s="53"/>
      <c r="F57" s="62" t="s">
        <v>132</v>
      </c>
      <c r="G57" s="52"/>
      <c r="H57" s="87"/>
    </row>
    <row r="58" spans="1:8" ht="17.100000000000001" customHeight="1" x14ac:dyDescent="0.15">
      <c r="A58" s="6"/>
      <c r="B58" s="6"/>
      <c r="C58" s="753"/>
      <c r="D58" s="52" t="s">
        <v>132</v>
      </c>
      <c r="E58" s="53"/>
      <c r="F58" s="62"/>
      <c r="G58" s="52" t="s">
        <v>132</v>
      </c>
      <c r="H58" s="87"/>
    </row>
    <row r="59" spans="1:8" ht="17.100000000000001" customHeight="1" x14ac:dyDescent="0.15">
      <c r="A59" s="6"/>
      <c r="B59" s="6"/>
      <c r="C59" s="755"/>
      <c r="D59" s="763"/>
      <c r="E59" s="53" t="s">
        <v>132</v>
      </c>
      <c r="F59" s="62"/>
      <c r="G59" s="52"/>
      <c r="H59" s="87" t="s">
        <v>132</v>
      </c>
    </row>
    <row r="60" spans="1:8" ht="17.100000000000001" customHeight="1" x14ac:dyDescent="0.15">
      <c r="A60" s="6"/>
      <c r="B60" s="6"/>
      <c r="C60" s="755"/>
      <c r="D60" s="765"/>
      <c r="E60" s="53" t="s">
        <v>133</v>
      </c>
      <c r="F60" s="62"/>
      <c r="G60" s="52"/>
      <c r="H60" s="87" t="s">
        <v>493</v>
      </c>
    </row>
    <row r="61" spans="1:8" ht="17.100000000000001" customHeight="1" x14ac:dyDescent="0.15">
      <c r="A61" s="6"/>
      <c r="B61" s="6"/>
      <c r="C61" s="755"/>
      <c r="D61" s="765"/>
      <c r="E61" s="53" t="s">
        <v>134</v>
      </c>
      <c r="F61" s="62"/>
      <c r="G61" s="52"/>
      <c r="H61" s="87" t="s">
        <v>494</v>
      </c>
    </row>
    <row r="62" spans="1:8" ht="17.100000000000001" customHeight="1" x14ac:dyDescent="0.15">
      <c r="A62" s="6"/>
      <c r="B62" s="6"/>
      <c r="C62" s="755"/>
      <c r="D62" s="765"/>
      <c r="E62" s="53" t="s">
        <v>135</v>
      </c>
      <c r="F62" s="62"/>
      <c r="G62" s="52"/>
      <c r="H62" s="87" t="s">
        <v>495</v>
      </c>
    </row>
    <row r="63" spans="1:8" ht="17.100000000000001" customHeight="1" x14ac:dyDescent="0.15">
      <c r="A63" s="6"/>
      <c r="B63" s="6"/>
      <c r="C63" s="755"/>
      <c r="D63" s="765"/>
      <c r="E63" s="53" t="s">
        <v>136</v>
      </c>
      <c r="F63" s="62"/>
      <c r="G63" s="52"/>
      <c r="H63" s="87" t="s">
        <v>496</v>
      </c>
    </row>
    <row r="64" spans="1:8" ht="17.100000000000001" customHeight="1" x14ac:dyDescent="0.15">
      <c r="A64" s="6"/>
      <c r="B64" s="6"/>
      <c r="C64" s="755"/>
      <c r="D64" s="765"/>
      <c r="E64" s="53"/>
      <c r="F64" s="62"/>
      <c r="G64" s="52"/>
      <c r="H64" s="87" t="s">
        <v>497</v>
      </c>
    </row>
    <row r="65" spans="1:8" ht="17.100000000000001" customHeight="1" x14ac:dyDescent="0.15">
      <c r="A65" s="6"/>
      <c r="B65" s="6"/>
      <c r="C65" s="755"/>
      <c r="D65" s="765"/>
      <c r="E65" s="53"/>
      <c r="F65" s="62"/>
      <c r="G65" s="52"/>
      <c r="H65" s="87" t="s">
        <v>498</v>
      </c>
    </row>
    <row r="66" spans="1:8" ht="17.100000000000001" customHeight="1" x14ac:dyDescent="0.15">
      <c r="A66" s="6"/>
      <c r="B66" s="6"/>
      <c r="C66" s="755"/>
      <c r="D66" s="765"/>
      <c r="E66" s="53"/>
      <c r="F66" s="62"/>
      <c r="G66" s="52"/>
      <c r="H66" s="87" t="s">
        <v>500</v>
      </c>
    </row>
    <row r="67" spans="1:8" ht="17.100000000000001" customHeight="1" x14ac:dyDescent="0.15">
      <c r="A67" s="6"/>
      <c r="B67" s="6"/>
      <c r="C67" s="755"/>
      <c r="D67" s="765"/>
      <c r="E67" s="53"/>
      <c r="F67" s="62"/>
      <c r="G67" s="52"/>
      <c r="H67" s="87" t="s">
        <v>499</v>
      </c>
    </row>
    <row r="68" spans="1:8" ht="17.100000000000001" customHeight="1" x14ac:dyDescent="0.15">
      <c r="A68" s="6"/>
      <c r="B68" s="6"/>
      <c r="C68" s="755"/>
      <c r="D68" s="765"/>
      <c r="E68" s="53"/>
      <c r="F68" s="62"/>
      <c r="G68" s="52"/>
      <c r="H68" s="87" t="s">
        <v>501</v>
      </c>
    </row>
    <row r="69" spans="1:8" ht="17.100000000000001" customHeight="1" x14ac:dyDescent="0.15">
      <c r="A69" s="6"/>
      <c r="B69" s="6"/>
      <c r="C69" s="754"/>
      <c r="D69" s="764"/>
      <c r="E69" s="53" t="s">
        <v>137</v>
      </c>
      <c r="F69" s="62"/>
      <c r="G69" s="52"/>
      <c r="H69" s="87" t="s">
        <v>502</v>
      </c>
    </row>
    <row r="70" spans="1:8" ht="17.100000000000001" customHeight="1" x14ac:dyDescent="0.15">
      <c r="A70" s="6"/>
      <c r="B70" s="6"/>
      <c r="C70" s="62" t="s">
        <v>138</v>
      </c>
      <c r="D70" s="52"/>
      <c r="E70" s="53"/>
      <c r="F70" s="62" t="s">
        <v>138</v>
      </c>
      <c r="G70" s="52"/>
      <c r="H70" s="87"/>
    </row>
    <row r="71" spans="1:8" ht="17.100000000000001" customHeight="1" x14ac:dyDescent="0.15">
      <c r="A71" s="6"/>
      <c r="B71" s="6"/>
      <c r="C71" s="753"/>
      <c r="D71" s="52" t="s">
        <v>138</v>
      </c>
      <c r="E71" s="53"/>
      <c r="F71" s="62"/>
      <c r="G71" s="52" t="s">
        <v>138</v>
      </c>
      <c r="H71" s="87"/>
    </row>
    <row r="72" spans="1:8" ht="17.100000000000001" customHeight="1" x14ac:dyDescent="0.15">
      <c r="A72" s="6"/>
      <c r="B72" s="6"/>
      <c r="C72" s="755"/>
      <c r="D72" s="763"/>
      <c r="E72" s="53" t="s">
        <v>139</v>
      </c>
      <c r="F72" s="62"/>
      <c r="G72" s="52"/>
      <c r="H72" s="87"/>
    </row>
    <row r="73" spans="1:8" ht="17.100000000000001" customHeight="1" x14ac:dyDescent="0.15">
      <c r="A73" s="6"/>
      <c r="B73" s="6"/>
      <c r="C73" s="754"/>
      <c r="D73" s="764"/>
      <c r="E73" s="53" t="s">
        <v>140</v>
      </c>
      <c r="F73" s="62"/>
      <c r="G73" s="52"/>
      <c r="H73" s="87"/>
    </row>
    <row r="74" spans="1:8" ht="17.100000000000001" customHeight="1" x14ac:dyDescent="0.15">
      <c r="A74" s="6"/>
      <c r="B74" s="6"/>
      <c r="C74" s="62" t="s">
        <v>141</v>
      </c>
      <c r="D74" s="52"/>
      <c r="E74" s="53"/>
      <c r="F74" s="62" t="s">
        <v>503</v>
      </c>
      <c r="G74" s="52"/>
      <c r="H74" s="87"/>
    </row>
    <row r="75" spans="1:8" ht="17.100000000000001" customHeight="1" x14ac:dyDescent="0.15">
      <c r="A75" s="6"/>
      <c r="B75" s="6"/>
      <c r="C75" s="62"/>
      <c r="D75" s="52" t="s">
        <v>141</v>
      </c>
      <c r="E75" s="53"/>
      <c r="F75" s="62"/>
      <c r="G75" s="52" t="s">
        <v>503</v>
      </c>
      <c r="H75" s="87"/>
    </row>
    <row r="76" spans="1:8" ht="17.100000000000001" customHeight="1" x14ac:dyDescent="0.15">
      <c r="A76" s="6"/>
      <c r="B76" s="6"/>
      <c r="C76" s="62" t="s">
        <v>142</v>
      </c>
      <c r="D76" s="52"/>
      <c r="E76" s="53"/>
      <c r="F76" s="62"/>
      <c r="G76" s="52"/>
      <c r="H76" s="87"/>
    </row>
    <row r="77" spans="1:8" ht="17.100000000000001" customHeight="1" x14ac:dyDescent="0.15">
      <c r="A77" s="6"/>
      <c r="B77" s="6"/>
      <c r="C77" s="753"/>
      <c r="D77" s="52" t="s">
        <v>143</v>
      </c>
      <c r="E77" s="53"/>
      <c r="F77" s="62"/>
      <c r="G77" s="52"/>
      <c r="H77" s="87"/>
    </row>
    <row r="78" spans="1:8" ht="17.100000000000001" customHeight="1" x14ac:dyDescent="0.15">
      <c r="A78" s="6"/>
      <c r="B78" s="6"/>
      <c r="C78" s="755"/>
      <c r="D78" s="52"/>
      <c r="E78" s="53" t="s">
        <v>143</v>
      </c>
      <c r="F78" s="62"/>
      <c r="G78" s="52"/>
      <c r="H78" s="87"/>
    </row>
    <row r="79" spans="1:8" ht="17.100000000000001" customHeight="1" x14ac:dyDescent="0.15">
      <c r="A79" s="6"/>
      <c r="B79" s="6"/>
      <c r="C79" s="755"/>
      <c r="D79" s="52" t="s">
        <v>144</v>
      </c>
      <c r="E79" s="53"/>
      <c r="F79" s="62"/>
      <c r="G79" s="52"/>
      <c r="H79" s="87"/>
    </row>
    <row r="80" spans="1:8" ht="17.100000000000001" customHeight="1" x14ac:dyDescent="0.15">
      <c r="A80" s="6"/>
      <c r="B80" s="6"/>
      <c r="C80" s="754"/>
      <c r="D80" s="52"/>
      <c r="E80" s="53" t="s">
        <v>144</v>
      </c>
      <c r="F80" s="62"/>
      <c r="G80" s="52"/>
      <c r="H80" s="87"/>
    </row>
    <row r="81" spans="1:8" ht="17.100000000000001" customHeight="1" x14ac:dyDescent="0.15">
      <c r="A81" s="6"/>
      <c r="B81" s="6"/>
      <c r="C81" s="62" t="s">
        <v>145</v>
      </c>
      <c r="D81" s="52"/>
      <c r="E81" s="53"/>
      <c r="F81" s="62"/>
      <c r="G81" s="52"/>
      <c r="H81" s="87"/>
    </row>
    <row r="82" spans="1:8" ht="17.100000000000001" customHeight="1" x14ac:dyDescent="0.15">
      <c r="A82" s="6"/>
      <c r="B82" s="24"/>
      <c r="C82" s="756"/>
      <c r="D82" s="52" t="s">
        <v>145</v>
      </c>
      <c r="E82" s="53"/>
      <c r="F82" s="62"/>
      <c r="G82" s="52"/>
      <c r="H82" s="87"/>
    </row>
    <row r="83" spans="1:8" ht="17.100000000000001" customHeight="1" x14ac:dyDescent="0.15">
      <c r="A83" s="6"/>
      <c r="B83" s="24"/>
      <c r="C83" s="756"/>
      <c r="D83" s="52"/>
      <c r="E83" s="53" t="s">
        <v>146</v>
      </c>
      <c r="F83" s="62"/>
      <c r="G83" s="52"/>
      <c r="H83" s="87"/>
    </row>
    <row r="84" spans="1:8" ht="17.100000000000001" customHeight="1" x14ac:dyDescent="0.15">
      <c r="A84" s="6"/>
      <c r="B84" s="24"/>
      <c r="C84" s="63"/>
      <c r="D84" s="52"/>
      <c r="E84" s="53"/>
      <c r="F84" s="92" t="s">
        <v>504</v>
      </c>
      <c r="G84" s="52"/>
      <c r="H84" s="87"/>
    </row>
    <row r="85" spans="1:8" ht="17.100000000000001" customHeight="1" x14ac:dyDescent="0.15">
      <c r="A85" s="6"/>
      <c r="B85" s="24"/>
      <c r="C85" s="63"/>
      <c r="D85" s="52"/>
      <c r="E85" s="53"/>
      <c r="F85" s="62"/>
      <c r="G85" s="55" t="s">
        <v>472</v>
      </c>
      <c r="H85" s="90"/>
    </row>
    <row r="86" spans="1:8" ht="17.100000000000001" customHeight="1" x14ac:dyDescent="0.15">
      <c r="A86" s="6"/>
      <c r="B86" s="24"/>
      <c r="C86" s="63"/>
      <c r="D86" s="52"/>
      <c r="E86" s="53"/>
      <c r="F86" s="62"/>
      <c r="G86" s="55"/>
      <c r="H86" s="90" t="s">
        <v>505</v>
      </c>
    </row>
    <row r="87" spans="1:8" ht="17.100000000000001" customHeight="1" x14ac:dyDescent="0.15">
      <c r="A87" s="6"/>
      <c r="B87" s="24"/>
      <c r="C87" s="63"/>
      <c r="D87" s="52"/>
      <c r="E87" s="53"/>
      <c r="F87" s="62"/>
      <c r="G87" s="55"/>
      <c r="H87" s="90" t="s">
        <v>506</v>
      </c>
    </row>
    <row r="88" spans="1:8" ht="17.100000000000001" customHeight="1" x14ac:dyDescent="0.15">
      <c r="A88" s="6"/>
      <c r="B88" s="24"/>
      <c r="C88" s="63"/>
      <c r="D88" s="52"/>
      <c r="E88" s="53"/>
      <c r="F88" s="95" t="s">
        <v>575</v>
      </c>
      <c r="G88" s="55"/>
      <c r="H88" s="90"/>
    </row>
    <row r="89" spans="1:8" ht="17.100000000000001" customHeight="1" x14ac:dyDescent="0.15">
      <c r="A89" s="6"/>
      <c r="B89" s="24"/>
      <c r="C89" s="63"/>
      <c r="D89" s="52"/>
      <c r="E89" s="53"/>
      <c r="F89" s="62"/>
      <c r="G89" s="55" t="s">
        <v>508</v>
      </c>
      <c r="H89" s="90"/>
    </row>
    <row r="90" spans="1:8" ht="17.100000000000001" customHeight="1" x14ac:dyDescent="0.15">
      <c r="A90" s="6"/>
      <c r="B90" s="24"/>
      <c r="C90" s="63"/>
      <c r="D90" s="52"/>
      <c r="E90" s="53"/>
      <c r="F90" s="62"/>
      <c r="G90" s="55" t="s">
        <v>509</v>
      </c>
      <c r="H90" s="90"/>
    </row>
    <row r="91" spans="1:8" ht="17.100000000000001" customHeight="1" x14ac:dyDescent="0.15">
      <c r="A91" s="6"/>
      <c r="B91" s="24"/>
      <c r="C91" s="63"/>
      <c r="D91" s="52"/>
      <c r="E91" s="53"/>
      <c r="F91" s="62"/>
      <c r="G91" s="55"/>
      <c r="H91" s="90" t="s">
        <v>507</v>
      </c>
    </row>
    <row r="92" spans="1:8" ht="17.100000000000001" customHeight="1" x14ac:dyDescent="0.15">
      <c r="A92" s="6"/>
      <c r="B92" s="24"/>
      <c r="C92" s="63"/>
      <c r="D92" s="52"/>
      <c r="E92" s="53"/>
      <c r="F92" s="62"/>
      <c r="G92" s="55" t="s">
        <v>510</v>
      </c>
      <c r="H92" s="90"/>
    </row>
    <row r="93" spans="1:8" ht="17.100000000000001" customHeight="1" thickBot="1" x14ac:dyDescent="0.2">
      <c r="A93" s="6"/>
      <c r="B93" s="24"/>
      <c r="C93" s="68"/>
      <c r="D93" s="69"/>
      <c r="E93" s="76"/>
      <c r="F93" s="65"/>
      <c r="G93" s="125" t="s">
        <v>576</v>
      </c>
      <c r="H93" s="124"/>
    </row>
    <row r="94" spans="1:8" ht="17.100000000000001" customHeight="1" thickBot="1" x14ac:dyDescent="0.2">
      <c r="A94" s="6"/>
      <c r="B94" s="6"/>
      <c r="C94" s="772" t="s">
        <v>147</v>
      </c>
      <c r="D94" s="773"/>
      <c r="E94" s="773"/>
      <c r="F94" s="766" t="s">
        <v>588</v>
      </c>
      <c r="G94" s="767"/>
      <c r="H94" s="768"/>
    </row>
    <row r="95" spans="1:8" ht="17.100000000000001" customHeight="1" thickBot="1" x14ac:dyDescent="0.2">
      <c r="A95" s="7"/>
      <c r="B95" s="775" t="s">
        <v>148</v>
      </c>
      <c r="C95" s="776"/>
      <c r="D95" s="776"/>
      <c r="E95" s="776"/>
      <c r="F95" s="766" t="s">
        <v>589</v>
      </c>
      <c r="G95" s="767"/>
      <c r="H95" s="768"/>
    </row>
    <row r="96" spans="1:8" ht="17.100000000000001" customHeight="1" x14ac:dyDescent="0.15">
      <c r="A96" s="771" t="s">
        <v>149</v>
      </c>
      <c r="B96" s="771" t="s">
        <v>4</v>
      </c>
      <c r="C96" s="64" t="s">
        <v>150</v>
      </c>
      <c r="D96" s="51"/>
      <c r="E96" s="58"/>
      <c r="F96" s="64" t="s">
        <v>150</v>
      </c>
      <c r="G96" s="51"/>
      <c r="H96" s="98"/>
    </row>
    <row r="97" spans="1:8" ht="17.100000000000001" customHeight="1" x14ac:dyDescent="0.15">
      <c r="A97" s="660"/>
      <c r="B97" s="660"/>
      <c r="C97" s="67"/>
      <c r="D97" s="51"/>
      <c r="E97" s="58"/>
      <c r="F97" s="62"/>
      <c r="G97" s="52"/>
      <c r="H97" s="87"/>
    </row>
    <row r="98" spans="1:8" ht="17.100000000000001" customHeight="1" x14ac:dyDescent="0.15">
      <c r="A98" s="660"/>
      <c r="B98" s="660"/>
      <c r="C98" s="753"/>
      <c r="D98" s="52" t="s">
        <v>13</v>
      </c>
      <c r="E98" s="53"/>
      <c r="F98" s="62"/>
      <c r="G98" s="52"/>
      <c r="H98" s="87"/>
    </row>
    <row r="99" spans="1:8" ht="17.100000000000001" customHeight="1" x14ac:dyDescent="0.15">
      <c r="A99" s="660"/>
      <c r="B99" s="660"/>
      <c r="C99" s="755"/>
      <c r="D99" s="763"/>
      <c r="E99" s="53" t="s">
        <v>151</v>
      </c>
      <c r="F99" s="62"/>
      <c r="G99" s="52" t="s">
        <v>150</v>
      </c>
      <c r="H99" s="87"/>
    </row>
    <row r="100" spans="1:8" ht="17.100000000000001" customHeight="1" x14ac:dyDescent="0.15">
      <c r="A100" s="660"/>
      <c r="B100" s="660"/>
      <c r="C100" s="755"/>
      <c r="D100" s="765"/>
      <c r="E100" s="53"/>
      <c r="F100" s="62"/>
      <c r="G100" s="75" t="s">
        <v>511</v>
      </c>
      <c r="H100" s="87"/>
    </row>
    <row r="101" spans="1:8" ht="17.100000000000001" customHeight="1" x14ac:dyDescent="0.15">
      <c r="A101" s="660"/>
      <c r="B101" s="660"/>
      <c r="C101" s="755"/>
      <c r="D101" s="764"/>
      <c r="E101" s="53" t="s">
        <v>152</v>
      </c>
      <c r="F101" s="62"/>
      <c r="G101" s="52"/>
      <c r="H101" s="87"/>
    </row>
    <row r="102" spans="1:8" ht="17.100000000000001" customHeight="1" x14ac:dyDescent="0.15">
      <c r="A102" s="660"/>
      <c r="B102" s="660"/>
      <c r="C102" s="755"/>
      <c r="D102" s="52" t="s">
        <v>14</v>
      </c>
      <c r="E102" s="53"/>
      <c r="F102" s="62"/>
      <c r="G102" s="52"/>
      <c r="H102" s="87"/>
    </row>
    <row r="103" spans="1:8" ht="17.100000000000001" customHeight="1" x14ac:dyDescent="0.15">
      <c r="A103" s="660"/>
      <c r="B103" s="660"/>
      <c r="C103" s="755"/>
      <c r="D103" s="763"/>
      <c r="E103" s="53" t="s">
        <v>151</v>
      </c>
      <c r="F103" s="62"/>
      <c r="G103" s="52"/>
      <c r="H103" s="87"/>
    </row>
    <row r="104" spans="1:8" ht="17.100000000000001" customHeight="1" x14ac:dyDescent="0.15">
      <c r="A104" s="660"/>
      <c r="B104" s="660"/>
      <c r="C104" s="754"/>
      <c r="D104" s="764"/>
      <c r="E104" s="53" t="s">
        <v>152</v>
      </c>
      <c r="F104" s="62"/>
      <c r="G104" s="52"/>
      <c r="H104" s="87"/>
    </row>
    <row r="105" spans="1:8" ht="17.100000000000001" customHeight="1" x14ac:dyDescent="0.15">
      <c r="A105" s="660"/>
      <c r="B105" s="660"/>
      <c r="C105" s="62" t="s">
        <v>153</v>
      </c>
      <c r="D105" s="52"/>
      <c r="E105" s="53"/>
      <c r="F105" s="62" t="s">
        <v>153</v>
      </c>
      <c r="G105" s="52"/>
      <c r="H105" s="87"/>
    </row>
    <row r="106" spans="1:8" ht="17.100000000000001" customHeight="1" x14ac:dyDescent="0.15">
      <c r="A106" s="660"/>
      <c r="B106" s="660"/>
      <c r="C106" s="753"/>
      <c r="D106" s="52" t="s">
        <v>153</v>
      </c>
      <c r="E106" s="53"/>
      <c r="F106" s="62"/>
      <c r="G106" s="52" t="s">
        <v>153</v>
      </c>
      <c r="H106" s="87"/>
    </row>
    <row r="107" spans="1:8" ht="17.100000000000001" customHeight="1" x14ac:dyDescent="0.15">
      <c r="A107" s="660"/>
      <c r="B107" s="660"/>
      <c r="C107" s="754"/>
      <c r="D107" s="52" t="s">
        <v>154</v>
      </c>
      <c r="E107" s="53"/>
      <c r="F107" s="62"/>
      <c r="G107" s="52"/>
      <c r="H107" s="87"/>
    </row>
    <row r="108" spans="1:8" ht="17.100000000000001" customHeight="1" x14ac:dyDescent="0.15">
      <c r="A108" s="660"/>
      <c r="B108" s="660"/>
      <c r="C108" s="59"/>
      <c r="D108" s="52"/>
      <c r="E108" s="53"/>
      <c r="F108" s="62"/>
      <c r="G108" s="75" t="s">
        <v>512</v>
      </c>
      <c r="H108" s="87"/>
    </row>
    <row r="109" spans="1:8" ht="17.100000000000001" customHeight="1" x14ac:dyDescent="0.15">
      <c r="A109" s="660"/>
      <c r="B109" s="660"/>
      <c r="C109" s="59"/>
      <c r="D109" s="52"/>
      <c r="E109" s="53"/>
      <c r="F109" s="62" t="s">
        <v>513</v>
      </c>
      <c r="G109" s="52"/>
      <c r="H109" s="87"/>
    </row>
    <row r="110" spans="1:8" ht="17.100000000000001" customHeight="1" x14ac:dyDescent="0.15">
      <c r="A110" s="660"/>
      <c r="B110" s="660"/>
      <c r="C110" s="59"/>
      <c r="D110" s="52"/>
      <c r="E110" s="53"/>
      <c r="F110" s="62"/>
      <c r="G110" s="52" t="s">
        <v>513</v>
      </c>
      <c r="H110" s="87"/>
    </row>
    <row r="111" spans="1:8" ht="17.100000000000001" customHeight="1" x14ac:dyDescent="0.15">
      <c r="A111" s="660"/>
      <c r="B111" s="660"/>
      <c r="C111" s="59"/>
      <c r="D111" s="52"/>
      <c r="E111" s="53"/>
      <c r="F111" s="62"/>
      <c r="G111" s="52"/>
      <c r="H111" s="87"/>
    </row>
    <row r="112" spans="1:8" ht="17.100000000000001" customHeight="1" x14ac:dyDescent="0.15">
      <c r="A112" s="660"/>
      <c r="B112" s="660"/>
      <c r="C112" s="62" t="s">
        <v>155</v>
      </c>
      <c r="D112" s="52"/>
      <c r="E112" s="53"/>
      <c r="F112" s="62" t="s">
        <v>155</v>
      </c>
      <c r="G112" s="52"/>
      <c r="H112" s="87"/>
    </row>
    <row r="113" spans="1:8" ht="17.100000000000001" customHeight="1" x14ac:dyDescent="0.15">
      <c r="A113" s="660"/>
      <c r="B113" s="660"/>
      <c r="C113" s="753"/>
      <c r="D113" s="52" t="s">
        <v>156</v>
      </c>
      <c r="E113" s="53"/>
      <c r="F113" s="62"/>
      <c r="G113" s="52" t="s">
        <v>156</v>
      </c>
      <c r="H113" s="87"/>
    </row>
    <row r="114" spans="1:8" ht="17.100000000000001" customHeight="1" thickBot="1" x14ac:dyDescent="0.2">
      <c r="A114" s="661"/>
      <c r="B114" s="661"/>
      <c r="C114" s="777"/>
      <c r="D114" s="66"/>
      <c r="E114" s="57" t="s">
        <v>157</v>
      </c>
      <c r="F114" s="65"/>
      <c r="G114" s="66"/>
      <c r="H114" s="99" t="s">
        <v>514</v>
      </c>
    </row>
  </sheetData>
  <sheetProtection password="F4BB" sheet="1" objects="1" scenarios="1"/>
  <mergeCells count="26">
    <mergeCell ref="F94:H94"/>
    <mergeCell ref="F95:H95"/>
    <mergeCell ref="C71:C73"/>
    <mergeCell ref="C77:C80"/>
    <mergeCell ref="C82:C83"/>
    <mergeCell ref="B96:B114"/>
    <mergeCell ref="A96:A114"/>
    <mergeCell ref="C98:C104"/>
    <mergeCell ref="C106:C107"/>
    <mergeCell ref="C113:C114"/>
    <mergeCell ref="A1:E1"/>
    <mergeCell ref="D99:D101"/>
    <mergeCell ref="D103:D104"/>
    <mergeCell ref="D47:D52"/>
    <mergeCell ref="D59:D69"/>
    <mergeCell ref="C3:C40"/>
    <mergeCell ref="C46:C54"/>
    <mergeCell ref="C58:C69"/>
    <mergeCell ref="D4:D5"/>
    <mergeCell ref="D7:D8"/>
    <mergeCell ref="D15:D16"/>
    <mergeCell ref="D28:D29"/>
    <mergeCell ref="D34:D35"/>
    <mergeCell ref="D72:D73"/>
    <mergeCell ref="C94:E94"/>
    <mergeCell ref="B95:E95"/>
  </mergeCells>
  <phoneticPr fontId="1"/>
  <pageMargins left="0.55118110236220474" right="0.31496062992125984" top="0.15748031496062992" bottom="0.15748031496062992" header="0.35433070866141736" footer="0.31496062992125984"/>
  <pageSetup paperSize="8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opLeftCell="F1" zoomScaleNormal="100" workbookViewId="0">
      <selection activeCell="F1" sqref="F1"/>
    </sheetView>
  </sheetViews>
  <sheetFormatPr defaultRowHeight="13.5" x14ac:dyDescent="0.15"/>
  <cols>
    <col min="1" max="2" width="6.25" hidden="1" customWidth="1"/>
    <col min="3" max="5" width="30.625" style="52" hidden="1" customWidth="1"/>
    <col min="6" max="8" width="30.625" style="52" customWidth="1"/>
  </cols>
  <sheetData>
    <row r="1" spans="1:8" ht="14.25" thickBot="1" x14ac:dyDescent="0.2">
      <c r="A1" s="757" t="s">
        <v>247</v>
      </c>
      <c r="B1" s="758"/>
      <c r="C1" s="759"/>
      <c r="D1" s="759"/>
      <c r="E1" s="759"/>
      <c r="F1" s="69"/>
      <c r="G1" s="69"/>
      <c r="H1" s="69"/>
    </row>
    <row r="2" spans="1:8" ht="15" thickBot="1" x14ac:dyDescent="0.2">
      <c r="A2" s="5"/>
      <c r="B2" s="39"/>
      <c r="C2" s="71" t="s">
        <v>0</v>
      </c>
      <c r="D2" s="72" t="s">
        <v>1</v>
      </c>
      <c r="E2" s="73" t="s">
        <v>2</v>
      </c>
      <c r="F2" s="224" t="s">
        <v>0</v>
      </c>
      <c r="G2" s="225" t="s">
        <v>1</v>
      </c>
      <c r="H2" s="226" t="s">
        <v>2</v>
      </c>
    </row>
    <row r="3" spans="1:8" ht="14.25" x14ac:dyDescent="0.15">
      <c r="A3" s="6"/>
      <c r="B3" s="24"/>
      <c r="C3" s="764"/>
      <c r="D3" s="51"/>
      <c r="E3" s="58" t="s">
        <v>158</v>
      </c>
      <c r="F3" s="64"/>
      <c r="G3" s="51"/>
      <c r="H3" s="98" t="s">
        <v>515</v>
      </c>
    </row>
    <row r="4" spans="1:8" ht="14.25" x14ac:dyDescent="0.15">
      <c r="A4" s="6"/>
      <c r="B4" s="24"/>
      <c r="C4" s="756"/>
      <c r="E4" s="53" t="s">
        <v>159</v>
      </c>
      <c r="F4" s="62"/>
      <c r="H4" s="87" t="s">
        <v>516</v>
      </c>
    </row>
    <row r="5" spans="1:8" ht="14.25" x14ac:dyDescent="0.15">
      <c r="A5" s="6"/>
      <c r="B5" s="24"/>
      <c r="C5" s="756"/>
      <c r="D5" s="52" t="s">
        <v>160</v>
      </c>
      <c r="E5" s="53"/>
      <c r="F5" s="62"/>
      <c r="G5" s="52" t="s">
        <v>160</v>
      </c>
      <c r="H5" s="87"/>
    </row>
    <row r="6" spans="1:8" ht="14.25" x14ac:dyDescent="0.15">
      <c r="A6" s="6"/>
      <c r="B6" s="24"/>
      <c r="C6" s="756"/>
      <c r="E6" s="53" t="s">
        <v>161</v>
      </c>
      <c r="F6" s="62"/>
      <c r="H6" s="87" t="s">
        <v>514</v>
      </c>
    </row>
    <row r="7" spans="1:8" ht="14.25" x14ac:dyDescent="0.15">
      <c r="A7" s="6"/>
      <c r="B7" s="24"/>
      <c r="C7" s="756"/>
      <c r="E7" s="53" t="s">
        <v>158</v>
      </c>
      <c r="F7" s="62"/>
      <c r="H7" s="87" t="s">
        <v>515</v>
      </c>
    </row>
    <row r="8" spans="1:8" ht="14.25" x14ac:dyDescent="0.15">
      <c r="A8" s="6"/>
      <c r="B8" s="24"/>
      <c r="C8" s="756"/>
      <c r="E8" s="53" t="s">
        <v>162</v>
      </c>
      <c r="F8" s="62"/>
      <c r="H8" s="87" t="s">
        <v>674</v>
      </c>
    </row>
    <row r="9" spans="1:8" ht="14.25" x14ac:dyDescent="0.15">
      <c r="A9" s="6"/>
      <c r="B9" s="24"/>
      <c r="C9" s="756"/>
      <c r="E9" s="53" t="s">
        <v>163</v>
      </c>
      <c r="F9" s="62"/>
      <c r="H9" s="87" t="s">
        <v>675</v>
      </c>
    </row>
    <row r="10" spans="1:8" ht="14.25" x14ac:dyDescent="0.15">
      <c r="A10" s="6"/>
      <c r="B10" s="24"/>
      <c r="C10" s="756"/>
      <c r="E10" s="53" t="s">
        <v>164</v>
      </c>
      <c r="F10" s="62"/>
      <c r="H10" s="87" t="s">
        <v>517</v>
      </c>
    </row>
    <row r="11" spans="1:8" ht="14.25" x14ac:dyDescent="0.15">
      <c r="A11" s="6"/>
      <c r="B11" s="24"/>
      <c r="C11" s="756"/>
      <c r="E11" s="53" t="s">
        <v>165</v>
      </c>
      <c r="F11" s="62"/>
      <c r="H11" s="87" t="s">
        <v>518</v>
      </c>
    </row>
    <row r="12" spans="1:8" ht="14.25" x14ac:dyDescent="0.15">
      <c r="A12" s="6"/>
      <c r="B12" s="24"/>
      <c r="C12" s="756"/>
      <c r="E12" s="53" t="s">
        <v>159</v>
      </c>
      <c r="F12" s="62"/>
      <c r="H12" s="87" t="s">
        <v>516</v>
      </c>
    </row>
    <row r="13" spans="1:8" ht="14.25" x14ac:dyDescent="0.15">
      <c r="A13" s="6"/>
      <c r="B13" s="24"/>
      <c r="C13" s="756"/>
      <c r="E13" s="53" t="s">
        <v>166</v>
      </c>
      <c r="F13" s="62"/>
      <c r="H13" s="87" t="s">
        <v>676</v>
      </c>
    </row>
    <row r="14" spans="1:8" ht="14.25" x14ac:dyDescent="0.15">
      <c r="A14" s="6"/>
      <c r="B14" s="24"/>
      <c r="C14" s="756"/>
      <c r="E14" s="53" t="s">
        <v>167</v>
      </c>
      <c r="F14" s="62"/>
      <c r="H14" s="87"/>
    </row>
    <row r="15" spans="1:8" ht="14.25" x14ac:dyDescent="0.15">
      <c r="A15" s="6"/>
      <c r="B15" s="24"/>
      <c r="C15" s="756"/>
      <c r="E15" s="53" t="s">
        <v>168</v>
      </c>
      <c r="F15" s="62"/>
      <c r="H15" s="87" t="s">
        <v>519</v>
      </c>
    </row>
    <row r="16" spans="1:8" ht="14.25" x14ac:dyDescent="0.15">
      <c r="A16" s="6"/>
      <c r="B16" s="24"/>
      <c r="C16" s="116"/>
      <c r="E16" s="53"/>
      <c r="F16" s="62"/>
      <c r="H16" s="87" t="s">
        <v>600</v>
      </c>
    </row>
    <row r="17" spans="1:8" ht="14.25" x14ac:dyDescent="0.15">
      <c r="A17" s="6"/>
      <c r="B17" s="24"/>
      <c r="C17" s="116"/>
      <c r="E17" s="53"/>
      <c r="F17" s="62"/>
      <c r="H17" s="87" t="s">
        <v>601</v>
      </c>
    </row>
    <row r="18" spans="1:8" ht="14.25" x14ac:dyDescent="0.15">
      <c r="A18" s="6"/>
      <c r="B18" s="24"/>
      <c r="C18" s="52" t="s">
        <v>169</v>
      </c>
      <c r="E18" s="53"/>
      <c r="F18" s="62"/>
      <c r="H18" s="87"/>
    </row>
    <row r="19" spans="1:8" ht="14.25" x14ac:dyDescent="0.15">
      <c r="A19" s="6"/>
      <c r="B19" s="24"/>
      <c r="C19" s="756"/>
      <c r="D19" s="52" t="s">
        <v>170</v>
      </c>
      <c r="E19" s="53"/>
      <c r="F19" s="62"/>
      <c r="H19" s="87"/>
    </row>
    <row r="20" spans="1:8" ht="14.25" x14ac:dyDescent="0.15">
      <c r="A20" s="6"/>
      <c r="B20" s="24"/>
      <c r="C20" s="756"/>
      <c r="E20" s="53" t="s">
        <v>171</v>
      </c>
      <c r="F20" s="62"/>
      <c r="H20" s="87"/>
    </row>
    <row r="21" spans="1:8" ht="14.25" x14ac:dyDescent="0.15">
      <c r="A21" s="6"/>
      <c r="B21" s="24"/>
      <c r="C21" s="63"/>
      <c r="E21" s="53"/>
      <c r="F21" s="62"/>
      <c r="G21" s="55" t="s">
        <v>520</v>
      </c>
      <c r="H21" s="87"/>
    </row>
    <row r="22" spans="1:8" ht="15" thickBot="1" x14ac:dyDescent="0.2">
      <c r="A22" s="6"/>
      <c r="B22" s="24"/>
      <c r="C22" s="68"/>
      <c r="D22" s="69"/>
      <c r="E22" s="76"/>
      <c r="F22" s="65"/>
      <c r="G22" s="66"/>
      <c r="H22" s="124" t="s">
        <v>520</v>
      </c>
    </row>
    <row r="23" spans="1:8" ht="15" thickBot="1" x14ac:dyDescent="0.2">
      <c r="A23" s="6"/>
      <c r="B23" s="40"/>
      <c r="C23" s="766" t="s">
        <v>172</v>
      </c>
      <c r="D23" s="767"/>
      <c r="E23" s="778"/>
      <c r="F23" s="766" t="s">
        <v>172</v>
      </c>
      <c r="G23" s="767"/>
      <c r="H23" s="768"/>
    </row>
    <row r="24" spans="1:8" ht="14.25" x14ac:dyDescent="0.15">
      <c r="A24" s="24"/>
      <c r="B24" s="103"/>
      <c r="C24" s="54"/>
      <c r="D24" s="54"/>
      <c r="E24" s="105"/>
      <c r="F24" s="261" t="s">
        <v>521</v>
      </c>
      <c r="G24" s="49"/>
      <c r="H24" s="86"/>
    </row>
    <row r="25" spans="1:8" ht="14.25" x14ac:dyDescent="0.15">
      <c r="A25" s="24"/>
      <c r="B25" s="104"/>
      <c r="C25" s="102"/>
      <c r="D25" s="63"/>
      <c r="E25" s="106"/>
      <c r="F25" s="62"/>
      <c r="G25" s="55" t="s">
        <v>521</v>
      </c>
      <c r="H25" s="87"/>
    </row>
    <row r="26" spans="1:8" ht="14.25" x14ac:dyDescent="0.15">
      <c r="A26" s="6"/>
      <c r="B26" s="781" t="s">
        <v>65</v>
      </c>
      <c r="C26" s="52" t="s">
        <v>173</v>
      </c>
      <c r="E26" s="53"/>
      <c r="F26" s="62" t="s">
        <v>522</v>
      </c>
      <c r="H26" s="87"/>
    </row>
    <row r="27" spans="1:8" ht="14.25" x14ac:dyDescent="0.15">
      <c r="A27" s="6"/>
      <c r="B27" s="782"/>
      <c r="C27" s="756"/>
      <c r="D27" s="52" t="s">
        <v>174</v>
      </c>
      <c r="E27" s="53"/>
      <c r="F27" s="62"/>
      <c r="G27" s="52" t="s">
        <v>523</v>
      </c>
      <c r="H27" s="87"/>
    </row>
    <row r="28" spans="1:8" ht="14.25" x14ac:dyDescent="0.15">
      <c r="A28" s="6"/>
      <c r="B28" s="782"/>
      <c r="C28" s="756"/>
      <c r="E28" s="53" t="s">
        <v>175</v>
      </c>
      <c r="F28" s="62"/>
      <c r="H28" s="87"/>
    </row>
    <row r="29" spans="1:8" ht="14.25" x14ac:dyDescent="0.15">
      <c r="A29" s="6"/>
      <c r="B29" s="782"/>
      <c r="C29" s="756"/>
      <c r="E29" s="53" t="s">
        <v>176</v>
      </c>
      <c r="F29" s="62"/>
      <c r="H29" s="87" t="s">
        <v>524</v>
      </c>
    </row>
    <row r="30" spans="1:8" ht="14.25" x14ac:dyDescent="0.15">
      <c r="A30" s="6"/>
      <c r="B30" s="782"/>
      <c r="C30" s="756"/>
      <c r="E30" s="53" t="s">
        <v>177</v>
      </c>
      <c r="F30" s="62"/>
      <c r="H30" s="87" t="s">
        <v>525</v>
      </c>
    </row>
    <row r="31" spans="1:8" ht="14.25" x14ac:dyDescent="0.15">
      <c r="A31" s="6"/>
      <c r="B31" s="782"/>
      <c r="C31" s="756"/>
      <c r="E31" s="53" t="s">
        <v>178</v>
      </c>
      <c r="F31" s="62"/>
      <c r="H31" s="87" t="s">
        <v>526</v>
      </c>
    </row>
    <row r="32" spans="1:8" ht="14.25" x14ac:dyDescent="0.15">
      <c r="A32" s="6"/>
      <c r="B32" s="782"/>
      <c r="C32" s="756"/>
      <c r="D32" s="52" t="s">
        <v>179</v>
      </c>
      <c r="E32" s="53"/>
      <c r="F32" s="62"/>
      <c r="G32" s="52" t="s">
        <v>179</v>
      </c>
      <c r="H32" s="87"/>
    </row>
    <row r="33" spans="1:8" ht="14.25" x14ac:dyDescent="0.15">
      <c r="A33" s="6"/>
      <c r="B33" s="782"/>
      <c r="C33" s="756"/>
      <c r="E33" s="53" t="s">
        <v>176</v>
      </c>
      <c r="F33" s="62"/>
      <c r="H33" s="87" t="s">
        <v>524</v>
      </c>
    </row>
    <row r="34" spans="1:8" ht="14.25" x14ac:dyDescent="0.15">
      <c r="A34" s="6"/>
      <c r="B34" s="782"/>
      <c r="C34" s="756"/>
      <c r="E34" s="53" t="s">
        <v>177</v>
      </c>
      <c r="F34" s="62"/>
      <c r="H34" s="87" t="s">
        <v>525</v>
      </c>
    </row>
    <row r="35" spans="1:8" ht="14.25" x14ac:dyDescent="0.15">
      <c r="A35" s="6"/>
      <c r="B35" s="782"/>
      <c r="C35" s="756"/>
      <c r="E35" s="53" t="s">
        <v>180</v>
      </c>
      <c r="F35" s="62"/>
      <c r="H35" s="87" t="s">
        <v>180</v>
      </c>
    </row>
    <row r="36" spans="1:8" ht="14.25" x14ac:dyDescent="0.15">
      <c r="A36" s="6"/>
      <c r="B36" s="782"/>
      <c r="C36" s="756"/>
      <c r="E36" s="53" t="s">
        <v>181</v>
      </c>
      <c r="F36" s="62"/>
      <c r="H36" s="87" t="s">
        <v>181</v>
      </c>
    </row>
    <row r="37" spans="1:8" ht="14.25" x14ac:dyDescent="0.15">
      <c r="A37" s="6"/>
      <c r="B37" s="782"/>
      <c r="C37" s="756"/>
      <c r="E37" s="53" t="s">
        <v>182</v>
      </c>
      <c r="F37" s="62"/>
      <c r="H37" s="87" t="s">
        <v>527</v>
      </c>
    </row>
    <row r="38" spans="1:8" ht="14.25" x14ac:dyDescent="0.15">
      <c r="A38" s="6"/>
      <c r="B38" s="782"/>
      <c r="C38" s="756"/>
      <c r="E38" s="53" t="s">
        <v>183</v>
      </c>
      <c r="F38" s="62"/>
      <c r="H38" s="87" t="s">
        <v>183</v>
      </c>
    </row>
    <row r="39" spans="1:8" ht="14.25" x14ac:dyDescent="0.15">
      <c r="A39" s="6"/>
      <c r="B39" s="782"/>
      <c r="C39" s="756"/>
      <c r="E39" s="53" t="s">
        <v>178</v>
      </c>
      <c r="F39" s="62"/>
      <c r="H39" s="87" t="s">
        <v>178</v>
      </c>
    </row>
    <row r="40" spans="1:8" ht="14.25" x14ac:dyDescent="0.15">
      <c r="A40" s="6"/>
      <c r="B40" s="782"/>
      <c r="C40" s="756"/>
      <c r="E40" s="53" t="s">
        <v>184</v>
      </c>
      <c r="F40" s="62"/>
      <c r="H40" s="87" t="s">
        <v>184</v>
      </c>
    </row>
    <row r="41" spans="1:8" ht="14.25" x14ac:dyDescent="0.15">
      <c r="A41" s="6"/>
      <c r="B41" s="782"/>
      <c r="C41" s="756"/>
      <c r="E41" s="53" t="s">
        <v>185</v>
      </c>
      <c r="F41" s="62"/>
      <c r="H41" s="87"/>
    </row>
    <row r="42" spans="1:8" ht="14.25" x14ac:dyDescent="0.15">
      <c r="A42" s="6"/>
      <c r="B42" s="782"/>
      <c r="C42" s="756"/>
      <c r="E42" s="53" t="s">
        <v>186</v>
      </c>
      <c r="F42" s="62"/>
      <c r="H42" s="87" t="s">
        <v>528</v>
      </c>
    </row>
    <row r="43" spans="1:8" ht="14.25" x14ac:dyDescent="0.15">
      <c r="A43" s="6"/>
      <c r="B43" s="782"/>
      <c r="C43" s="116"/>
      <c r="E43" s="53"/>
      <c r="F43" s="62"/>
      <c r="H43" s="87" t="s">
        <v>602</v>
      </c>
    </row>
    <row r="44" spans="1:8" ht="14.25" x14ac:dyDescent="0.15">
      <c r="A44" s="6"/>
      <c r="B44" s="782"/>
      <c r="C44" s="116"/>
      <c r="E44" s="53"/>
      <c r="F44" s="62"/>
      <c r="H44" s="87" t="s">
        <v>603</v>
      </c>
    </row>
    <row r="45" spans="1:8" ht="14.25" x14ac:dyDescent="0.15">
      <c r="A45" s="6"/>
      <c r="B45" s="782"/>
      <c r="C45" s="63"/>
      <c r="E45" s="53"/>
      <c r="F45" s="92" t="s">
        <v>529</v>
      </c>
      <c r="G45" s="55"/>
      <c r="H45" s="87"/>
    </row>
    <row r="46" spans="1:8" ht="14.25" x14ac:dyDescent="0.15">
      <c r="A46" s="6"/>
      <c r="B46" s="782"/>
      <c r="C46" s="63"/>
      <c r="E46" s="53"/>
      <c r="F46" s="92"/>
      <c r="G46" s="55" t="s">
        <v>529</v>
      </c>
      <c r="H46" s="87"/>
    </row>
    <row r="47" spans="1:8" ht="14.25" x14ac:dyDescent="0.15">
      <c r="A47" s="6"/>
      <c r="B47" s="782"/>
      <c r="C47" s="63"/>
      <c r="E47" s="53"/>
      <c r="F47" s="95" t="s">
        <v>530</v>
      </c>
      <c r="G47" s="55"/>
      <c r="H47" s="87"/>
    </row>
    <row r="48" spans="1:8" ht="14.25" x14ac:dyDescent="0.15">
      <c r="A48" s="6"/>
      <c r="B48" s="782"/>
      <c r="C48" s="63"/>
      <c r="E48" s="53"/>
      <c r="F48" s="92"/>
      <c r="G48" s="74" t="s">
        <v>530</v>
      </c>
      <c r="H48" s="87"/>
    </row>
    <row r="49" spans="1:8" ht="14.25" x14ac:dyDescent="0.15">
      <c r="A49" s="6"/>
      <c r="B49" s="782"/>
      <c r="C49" s="63"/>
      <c r="E49" s="53"/>
      <c r="F49" s="92" t="s">
        <v>531</v>
      </c>
      <c r="G49" s="55"/>
      <c r="H49" s="87"/>
    </row>
    <row r="50" spans="1:8" ht="14.25" x14ac:dyDescent="0.15">
      <c r="A50" s="6"/>
      <c r="B50" s="782"/>
      <c r="C50" s="63"/>
      <c r="E50" s="53"/>
      <c r="F50" s="92"/>
      <c r="G50" s="55" t="s">
        <v>531</v>
      </c>
      <c r="H50" s="87"/>
    </row>
    <row r="51" spans="1:8" ht="14.25" x14ac:dyDescent="0.15">
      <c r="A51" s="6"/>
      <c r="B51" s="782"/>
      <c r="C51" s="52" t="s">
        <v>187</v>
      </c>
      <c r="E51" s="53"/>
      <c r="F51" s="62"/>
      <c r="H51" s="87"/>
    </row>
    <row r="52" spans="1:8" ht="14.25" x14ac:dyDescent="0.15">
      <c r="A52" s="6"/>
      <c r="B52" s="782"/>
      <c r="C52" s="756"/>
      <c r="D52" s="52" t="s">
        <v>188</v>
      </c>
      <c r="E52" s="53"/>
      <c r="F52" s="62"/>
      <c r="H52" s="87"/>
    </row>
    <row r="53" spans="1:8" ht="14.25" x14ac:dyDescent="0.15">
      <c r="A53" s="6"/>
      <c r="B53" s="782"/>
      <c r="C53" s="756"/>
      <c r="E53" s="53" t="s">
        <v>189</v>
      </c>
      <c r="F53" s="62"/>
      <c r="H53" s="87"/>
    </row>
    <row r="54" spans="1:8" ht="14.25" x14ac:dyDescent="0.15">
      <c r="A54" s="6"/>
      <c r="B54" s="782"/>
      <c r="C54" s="756"/>
      <c r="D54" s="52" t="s">
        <v>190</v>
      </c>
      <c r="E54" s="53"/>
      <c r="F54" s="62"/>
      <c r="H54" s="87"/>
    </row>
    <row r="55" spans="1:8" ht="15" thickBot="1" x14ac:dyDescent="0.2">
      <c r="A55" s="6"/>
      <c r="B55" s="782"/>
      <c r="C55" s="763"/>
      <c r="D55" s="69"/>
      <c r="E55" s="76" t="s">
        <v>189</v>
      </c>
      <c r="F55" s="65"/>
      <c r="G55" s="66"/>
      <c r="H55" s="99"/>
    </row>
    <row r="56" spans="1:8" ht="15" thickBot="1" x14ac:dyDescent="0.2">
      <c r="A56" s="6"/>
      <c r="B56" s="783"/>
      <c r="C56" s="766" t="s">
        <v>191</v>
      </c>
      <c r="D56" s="767"/>
      <c r="E56" s="778"/>
      <c r="F56" s="766" t="s">
        <v>191</v>
      </c>
      <c r="G56" s="767"/>
      <c r="H56" s="768"/>
    </row>
    <row r="57" spans="1:8" ht="15" thickBot="1" x14ac:dyDescent="0.2">
      <c r="A57" s="7"/>
      <c r="B57" s="779" t="s">
        <v>192</v>
      </c>
      <c r="C57" s="780"/>
      <c r="D57" s="780"/>
      <c r="E57" s="780"/>
      <c r="F57" s="772" t="s">
        <v>192</v>
      </c>
      <c r="G57" s="773"/>
      <c r="H57" s="784"/>
    </row>
    <row r="58" spans="1:8" x14ac:dyDescent="0.15">
      <c r="A58" s="787" t="s">
        <v>193</v>
      </c>
      <c r="B58" s="791" t="s">
        <v>4</v>
      </c>
      <c r="D58" s="52" t="s">
        <v>194</v>
      </c>
      <c r="E58" s="53"/>
      <c r="F58" s="64"/>
      <c r="G58" s="51"/>
      <c r="H58" s="98"/>
    </row>
    <row r="59" spans="1:8" x14ac:dyDescent="0.15">
      <c r="A59" s="788"/>
      <c r="B59" s="782"/>
      <c r="C59" s="52" t="s">
        <v>195</v>
      </c>
      <c r="E59" s="53"/>
      <c r="F59" s="62"/>
      <c r="H59" s="87"/>
    </row>
    <row r="60" spans="1:8" x14ac:dyDescent="0.15">
      <c r="A60" s="788"/>
      <c r="B60" s="782"/>
      <c r="C60" s="756"/>
      <c r="D60" s="52" t="s">
        <v>196</v>
      </c>
      <c r="E60" s="53"/>
      <c r="F60" s="62"/>
      <c r="H60" s="87"/>
    </row>
    <row r="61" spans="1:8" ht="27" x14ac:dyDescent="0.15">
      <c r="A61" s="788"/>
      <c r="B61" s="782"/>
      <c r="C61" s="756"/>
      <c r="E61" s="53"/>
      <c r="F61" s="92" t="s">
        <v>532</v>
      </c>
      <c r="G61" s="55"/>
      <c r="H61" s="87"/>
    </row>
    <row r="62" spans="1:8" ht="27" x14ac:dyDescent="0.15">
      <c r="A62" s="788"/>
      <c r="B62" s="782"/>
      <c r="C62" s="756"/>
      <c r="E62" s="53"/>
      <c r="F62" s="92"/>
      <c r="G62" s="55" t="s">
        <v>532</v>
      </c>
      <c r="H62" s="87"/>
    </row>
    <row r="63" spans="1:8" x14ac:dyDescent="0.15">
      <c r="A63" s="788"/>
      <c r="B63" s="782"/>
      <c r="C63" s="756"/>
      <c r="D63" s="52" t="s">
        <v>197</v>
      </c>
      <c r="E63" s="53"/>
      <c r="F63" s="62" t="s">
        <v>197</v>
      </c>
      <c r="H63" s="87"/>
    </row>
    <row r="64" spans="1:8" x14ac:dyDescent="0.15">
      <c r="A64" s="788"/>
      <c r="B64" s="782"/>
      <c r="C64" s="63"/>
      <c r="E64" s="53"/>
      <c r="F64" s="62"/>
      <c r="G64" s="52" t="s">
        <v>197</v>
      </c>
      <c r="H64" s="87"/>
    </row>
    <row r="65" spans="1:8" x14ac:dyDescent="0.15">
      <c r="A65" s="788"/>
      <c r="B65" s="782"/>
      <c r="C65" s="52" t="s">
        <v>198</v>
      </c>
      <c r="E65" s="53"/>
      <c r="F65" s="62" t="s">
        <v>198</v>
      </c>
      <c r="H65" s="87"/>
    </row>
    <row r="66" spans="1:8" x14ac:dyDescent="0.15">
      <c r="A66" s="788"/>
      <c r="B66" s="782"/>
      <c r="D66" s="52" t="s">
        <v>198</v>
      </c>
      <c r="E66" s="53"/>
      <c r="F66" s="62"/>
      <c r="G66" s="52" t="s">
        <v>198</v>
      </c>
      <c r="H66" s="87"/>
    </row>
    <row r="67" spans="1:8" x14ac:dyDescent="0.15">
      <c r="A67" s="788"/>
      <c r="B67" s="782"/>
      <c r="C67" s="52" t="s">
        <v>199</v>
      </c>
      <c r="E67" s="53"/>
      <c r="F67" s="62"/>
      <c r="H67" s="87"/>
    </row>
    <row r="68" spans="1:8" x14ac:dyDescent="0.15">
      <c r="A68" s="788"/>
      <c r="B68" s="782"/>
      <c r="C68" s="756"/>
      <c r="D68" s="52" t="s">
        <v>13</v>
      </c>
      <c r="E68" s="53"/>
      <c r="F68" s="62"/>
      <c r="H68" s="87"/>
    </row>
    <row r="69" spans="1:8" x14ac:dyDescent="0.15">
      <c r="A69" s="788"/>
      <c r="B69" s="782"/>
      <c r="C69" s="756"/>
      <c r="E69" s="53" t="s">
        <v>199</v>
      </c>
      <c r="F69" s="62"/>
      <c r="H69" s="87"/>
    </row>
    <row r="70" spans="1:8" x14ac:dyDescent="0.15">
      <c r="A70" s="788"/>
      <c r="B70" s="782"/>
      <c r="C70" s="756"/>
      <c r="D70" s="52" t="s">
        <v>14</v>
      </c>
      <c r="E70" s="53"/>
      <c r="F70" s="62"/>
      <c r="H70" s="87"/>
    </row>
    <row r="71" spans="1:8" x14ac:dyDescent="0.15">
      <c r="A71" s="788"/>
      <c r="B71" s="782"/>
      <c r="C71" s="756"/>
      <c r="E71" s="53" t="s">
        <v>199</v>
      </c>
      <c r="F71" s="62"/>
      <c r="H71" s="87"/>
    </row>
    <row r="72" spans="1:8" x14ac:dyDescent="0.15">
      <c r="A72" s="788"/>
      <c r="B72" s="782"/>
      <c r="C72" s="63"/>
      <c r="E72" s="53"/>
      <c r="F72" s="92" t="s">
        <v>533</v>
      </c>
      <c r="G72" s="55"/>
      <c r="H72" s="90"/>
    </row>
    <row r="73" spans="1:8" x14ac:dyDescent="0.15">
      <c r="A73" s="788"/>
      <c r="B73" s="782"/>
      <c r="C73" s="63"/>
      <c r="E73" s="53"/>
      <c r="F73" s="92"/>
      <c r="G73" s="55" t="s">
        <v>533</v>
      </c>
      <c r="H73" s="90"/>
    </row>
    <row r="74" spans="1:8" x14ac:dyDescent="0.15">
      <c r="A74" s="788"/>
      <c r="B74" s="782"/>
      <c r="C74" s="63"/>
      <c r="E74" s="53"/>
      <c r="F74" s="92"/>
      <c r="G74" s="55"/>
      <c r="H74" s="87"/>
    </row>
    <row r="75" spans="1:8" x14ac:dyDescent="0.15">
      <c r="A75" s="788"/>
      <c r="B75" s="782"/>
      <c r="C75" s="63"/>
      <c r="E75" s="53"/>
      <c r="F75" s="62"/>
      <c r="H75" s="87"/>
    </row>
    <row r="76" spans="1:8" x14ac:dyDescent="0.15">
      <c r="A76" s="788"/>
      <c r="B76" s="782"/>
      <c r="C76" s="52" t="s">
        <v>200</v>
      </c>
      <c r="E76" s="53"/>
      <c r="F76" s="62" t="s">
        <v>577</v>
      </c>
      <c r="H76" s="87"/>
    </row>
    <row r="77" spans="1:8" x14ac:dyDescent="0.15">
      <c r="A77" s="788"/>
      <c r="B77" s="782"/>
      <c r="C77" s="756"/>
      <c r="D77" s="52" t="s">
        <v>201</v>
      </c>
      <c r="E77" s="53"/>
      <c r="F77" s="62"/>
      <c r="H77" s="87"/>
    </row>
    <row r="78" spans="1:8" x14ac:dyDescent="0.15">
      <c r="A78" s="788"/>
      <c r="B78" s="782"/>
      <c r="C78" s="756"/>
      <c r="D78" s="52" t="s">
        <v>202</v>
      </c>
      <c r="E78" s="53"/>
      <c r="F78" s="62"/>
      <c r="H78" s="87"/>
    </row>
    <row r="79" spans="1:8" x14ac:dyDescent="0.15">
      <c r="A79" s="788"/>
      <c r="B79" s="782"/>
      <c r="C79" s="756"/>
      <c r="D79" s="52" t="s">
        <v>203</v>
      </c>
      <c r="E79" s="53"/>
      <c r="F79" s="62"/>
      <c r="H79" s="87"/>
    </row>
    <row r="80" spans="1:8" ht="27" x14ac:dyDescent="0.15">
      <c r="A80" s="788"/>
      <c r="B80" s="782"/>
      <c r="C80" s="756"/>
      <c r="D80" s="52" t="s">
        <v>204</v>
      </c>
      <c r="E80" s="53"/>
      <c r="F80" s="62"/>
      <c r="H80" s="87"/>
    </row>
    <row r="81" spans="1:8" x14ac:dyDescent="0.15">
      <c r="A81" s="788"/>
      <c r="B81" s="782"/>
      <c r="C81" s="756"/>
      <c r="D81" s="52" t="s">
        <v>205</v>
      </c>
      <c r="E81" s="53"/>
      <c r="F81" s="62"/>
      <c r="H81" s="87"/>
    </row>
    <row r="82" spans="1:8" ht="27" x14ac:dyDescent="0.15">
      <c r="A82" s="788"/>
      <c r="B82" s="782"/>
      <c r="C82" s="756"/>
      <c r="D82" s="52" t="s">
        <v>206</v>
      </c>
      <c r="E82" s="53"/>
      <c r="F82" s="62"/>
      <c r="H82" s="87"/>
    </row>
    <row r="83" spans="1:8" x14ac:dyDescent="0.15">
      <c r="A83" s="788"/>
      <c r="B83" s="782"/>
      <c r="C83" s="756"/>
      <c r="D83" s="52" t="s">
        <v>207</v>
      </c>
      <c r="E83" s="53"/>
      <c r="F83" s="62"/>
      <c r="G83" s="52" t="s">
        <v>535</v>
      </c>
      <c r="H83" s="87"/>
    </row>
    <row r="84" spans="1:8" x14ac:dyDescent="0.15">
      <c r="A84" s="788"/>
      <c r="B84" s="782"/>
      <c r="C84" s="756"/>
      <c r="E84" s="53"/>
      <c r="F84" s="62"/>
      <c r="G84" s="55" t="s">
        <v>536</v>
      </c>
      <c r="H84" s="87"/>
    </row>
    <row r="85" spans="1:8" x14ac:dyDescent="0.15">
      <c r="A85" s="788"/>
      <c r="B85" s="782"/>
      <c r="C85" s="756"/>
      <c r="D85" s="52" t="s">
        <v>208</v>
      </c>
      <c r="E85" s="53"/>
      <c r="F85" s="62"/>
      <c r="G85" s="52" t="s">
        <v>578</v>
      </c>
      <c r="H85" s="87"/>
    </row>
    <row r="86" spans="1:8" x14ac:dyDescent="0.15">
      <c r="A86" s="788"/>
      <c r="B86" s="782"/>
      <c r="C86" s="63"/>
      <c r="E86" s="53"/>
      <c r="F86" s="62"/>
      <c r="H86" s="90" t="s">
        <v>537</v>
      </c>
    </row>
    <row r="87" spans="1:8" x14ac:dyDescent="0.15">
      <c r="A87" s="788"/>
      <c r="B87" s="782"/>
      <c r="C87" s="63"/>
      <c r="E87" s="53"/>
      <c r="F87" s="62"/>
      <c r="H87" s="90" t="s">
        <v>538</v>
      </c>
    </row>
    <row r="88" spans="1:8" x14ac:dyDescent="0.15">
      <c r="A88" s="788"/>
      <c r="B88" s="782"/>
      <c r="C88" s="63"/>
      <c r="E88" s="53"/>
      <c r="F88" s="62"/>
      <c r="H88" s="107" t="s">
        <v>534</v>
      </c>
    </row>
    <row r="89" spans="1:8" x14ac:dyDescent="0.15">
      <c r="A89" s="788"/>
      <c r="B89" s="782"/>
      <c r="C89" s="52" t="s">
        <v>209</v>
      </c>
      <c r="E89" s="53"/>
      <c r="F89" s="62"/>
      <c r="H89" s="87"/>
    </row>
    <row r="90" spans="1:8" x14ac:dyDescent="0.15">
      <c r="A90" s="788"/>
      <c r="B90" s="782"/>
      <c r="C90" s="756"/>
      <c r="D90" s="52" t="s">
        <v>210</v>
      </c>
      <c r="E90" s="53"/>
      <c r="F90" s="62" t="s">
        <v>210</v>
      </c>
      <c r="H90" s="87"/>
    </row>
    <row r="91" spans="1:8" x14ac:dyDescent="0.15">
      <c r="A91" s="788"/>
      <c r="B91" s="782"/>
      <c r="C91" s="756"/>
      <c r="E91" s="53"/>
      <c r="F91" s="62"/>
      <c r="G91" s="52" t="s">
        <v>210</v>
      </c>
      <c r="H91" s="87"/>
    </row>
    <row r="92" spans="1:8" x14ac:dyDescent="0.15">
      <c r="A92" s="788"/>
      <c r="B92" s="782"/>
      <c r="C92" s="756"/>
      <c r="D92" s="52" t="s">
        <v>211</v>
      </c>
      <c r="E92" s="53"/>
      <c r="F92" s="62"/>
      <c r="H92" s="87"/>
    </row>
    <row r="93" spans="1:8" x14ac:dyDescent="0.15">
      <c r="A93" s="788"/>
      <c r="B93" s="782"/>
      <c r="C93" s="756"/>
      <c r="E93" s="53" t="s">
        <v>212</v>
      </c>
      <c r="F93" s="62"/>
      <c r="H93" s="87"/>
    </row>
    <row r="94" spans="1:8" x14ac:dyDescent="0.15">
      <c r="A94" s="788"/>
      <c r="B94" s="782"/>
      <c r="C94" s="756"/>
      <c r="D94" s="52" t="s">
        <v>213</v>
      </c>
      <c r="E94" s="53"/>
      <c r="F94" s="62"/>
      <c r="H94" s="87"/>
    </row>
    <row r="95" spans="1:8" x14ac:dyDescent="0.15">
      <c r="A95" s="788"/>
      <c r="B95" s="782"/>
      <c r="C95" s="756"/>
      <c r="D95" s="52" t="s">
        <v>214</v>
      </c>
      <c r="E95" s="53"/>
      <c r="F95" s="62"/>
      <c r="H95" s="87"/>
    </row>
    <row r="96" spans="1:8" x14ac:dyDescent="0.15">
      <c r="A96" s="788"/>
      <c r="B96" s="782"/>
      <c r="C96" s="756"/>
      <c r="E96" s="53" t="s">
        <v>215</v>
      </c>
      <c r="F96" s="62"/>
      <c r="H96" s="87"/>
    </row>
    <row r="97" spans="1:8" x14ac:dyDescent="0.15">
      <c r="A97" s="788"/>
      <c r="B97" s="782"/>
      <c r="C97" s="756"/>
      <c r="D97" s="52" t="s">
        <v>216</v>
      </c>
      <c r="E97" s="53"/>
      <c r="F97" s="62"/>
      <c r="H97" s="87"/>
    </row>
    <row r="98" spans="1:8" x14ac:dyDescent="0.15">
      <c r="A98" s="788"/>
      <c r="B98" s="782"/>
      <c r="C98" s="756"/>
      <c r="D98" s="52" t="s">
        <v>209</v>
      </c>
      <c r="E98" s="53"/>
      <c r="F98" s="62"/>
      <c r="H98" s="87"/>
    </row>
    <row r="99" spans="1:8" x14ac:dyDescent="0.15">
      <c r="A99" s="788"/>
      <c r="B99" s="782"/>
      <c r="C99" s="63"/>
      <c r="E99" s="53"/>
      <c r="F99" s="92" t="s">
        <v>539</v>
      </c>
      <c r="G99" s="55"/>
      <c r="H99" s="87"/>
    </row>
    <row r="100" spans="1:8" x14ac:dyDescent="0.15">
      <c r="A100" s="788"/>
      <c r="B100" s="782"/>
      <c r="C100" s="63"/>
      <c r="E100" s="53"/>
      <c r="F100" s="92"/>
      <c r="G100" s="55" t="s">
        <v>539</v>
      </c>
      <c r="H100" s="87"/>
    </row>
    <row r="101" spans="1:8" x14ac:dyDescent="0.15">
      <c r="A101" s="788"/>
      <c r="B101" s="782"/>
      <c r="C101" s="63"/>
      <c r="E101" s="53"/>
      <c r="F101" s="92" t="s">
        <v>540</v>
      </c>
      <c r="G101" s="55"/>
      <c r="H101" s="87"/>
    </row>
    <row r="102" spans="1:8" x14ac:dyDescent="0.15">
      <c r="A102" s="788"/>
      <c r="B102" s="782"/>
      <c r="C102" s="63"/>
      <c r="E102" s="53"/>
      <c r="F102" s="92"/>
      <c r="G102" s="55" t="s">
        <v>540</v>
      </c>
      <c r="H102" s="87"/>
    </row>
    <row r="103" spans="1:8" x14ac:dyDescent="0.15">
      <c r="A103" s="788"/>
      <c r="B103" s="782"/>
      <c r="C103" s="63"/>
      <c r="E103" s="53"/>
      <c r="F103" s="92" t="s">
        <v>541</v>
      </c>
      <c r="G103" s="55"/>
      <c r="H103" s="87"/>
    </row>
    <row r="104" spans="1:8" x14ac:dyDescent="0.15">
      <c r="A104" s="788"/>
      <c r="B104" s="782"/>
      <c r="C104" s="63"/>
      <c r="E104" s="53"/>
      <c r="F104" s="92"/>
      <c r="G104" s="55" t="s">
        <v>541</v>
      </c>
      <c r="H104" s="87"/>
    </row>
    <row r="105" spans="1:8" x14ac:dyDescent="0.15">
      <c r="A105" s="788"/>
      <c r="B105" s="782"/>
      <c r="C105" s="63"/>
      <c r="E105" s="53"/>
      <c r="F105" s="92" t="s">
        <v>579</v>
      </c>
      <c r="G105" s="55"/>
      <c r="H105" s="87"/>
    </row>
    <row r="106" spans="1:8" x14ac:dyDescent="0.15">
      <c r="A106" s="788"/>
      <c r="B106" s="782"/>
      <c r="C106" s="63"/>
      <c r="E106" s="53"/>
      <c r="F106" s="92"/>
      <c r="G106" s="55" t="s">
        <v>579</v>
      </c>
      <c r="H106" s="87"/>
    </row>
    <row r="107" spans="1:8" x14ac:dyDescent="0.15">
      <c r="A107" s="788"/>
      <c r="B107" s="782"/>
      <c r="C107" s="63"/>
      <c r="E107" s="53"/>
      <c r="F107" s="92" t="s">
        <v>580</v>
      </c>
      <c r="G107" s="55"/>
      <c r="H107" s="87"/>
    </row>
    <row r="108" spans="1:8" x14ac:dyDescent="0.15">
      <c r="A108" s="788"/>
      <c r="B108" s="782"/>
      <c r="C108" s="63"/>
      <c r="E108" s="53"/>
      <c r="F108" s="92"/>
      <c r="G108" s="55" t="s">
        <v>580</v>
      </c>
      <c r="H108" s="87"/>
    </row>
    <row r="109" spans="1:8" x14ac:dyDescent="0.15">
      <c r="A109" s="788"/>
      <c r="B109" s="782"/>
      <c r="C109" s="63"/>
      <c r="E109" s="53"/>
      <c r="F109" s="92" t="s">
        <v>581</v>
      </c>
      <c r="G109" s="55"/>
      <c r="H109" s="87"/>
    </row>
    <row r="110" spans="1:8" x14ac:dyDescent="0.15">
      <c r="A110" s="788"/>
      <c r="B110" s="782"/>
      <c r="C110" s="63"/>
      <c r="E110" s="53"/>
      <c r="F110" s="92"/>
      <c r="G110" s="55" t="s">
        <v>581</v>
      </c>
      <c r="H110" s="87"/>
    </row>
    <row r="111" spans="1:8" x14ac:dyDescent="0.15">
      <c r="A111" s="788"/>
      <c r="B111" s="782"/>
      <c r="C111" s="63"/>
      <c r="E111" s="53"/>
      <c r="F111" s="92" t="s">
        <v>542</v>
      </c>
      <c r="G111" s="55"/>
      <c r="H111" s="87"/>
    </row>
    <row r="112" spans="1:8" x14ac:dyDescent="0.15">
      <c r="A112" s="788"/>
      <c r="B112" s="782"/>
      <c r="C112" s="63"/>
      <c r="E112" s="53"/>
      <c r="F112" s="92"/>
      <c r="G112" s="55" t="s">
        <v>542</v>
      </c>
      <c r="H112" s="87"/>
    </row>
    <row r="113" spans="1:8" x14ac:dyDescent="0.15">
      <c r="A113" s="788"/>
      <c r="B113" s="782"/>
      <c r="C113" s="63"/>
      <c r="E113" s="53"/>
      <c r="F113" s="92" t="s">
        <v>543</v>
      </c>
      <c r="G113" s="55"/>
      <c r="H113" s="87"/>
    </row>
    <row r="114" spans="1:8" x14ac:dyDescent="0.15">
      <c r="A114" s="788"/>
      <c r="B114" s="782"/>
      <c r="C114" s="63"/>
      <c r="E114" s="53"/>
      <c r="F114" s="92"/>
      <c r="G114" s="55" t="s">
        <v>543</v>
      </c>
      <c r="H114" s="87"/>
    </row>
    <row r="115" spans="1:8" x14ac:dyDescent="0.15">
      <c r="A115" s="788"/>
      <c r="B115" s="782"/>
      <c r="C115" s="63"/>
      <c r="E115" s="53"/>
      <c r="F115" s="92" t="s">
        <v>544</v>
      </c>
      <c r="G115" s="55"/>
      <c r="H115" s="87"/>
    </row>
    <row r="116" spans="1:8" x14ac:dyDescent="0.15">
      <c r="A116" s="788"/>
      <c r="B116" s="782"/>
      <c r="C116" s="63"/>
      <c r="E116" s="53"/>
      <c r="F116" s="92"/>
      <c r="G116" s="55" t="s">
        <v>544</v>
      </c>
      <c r="H116" s="87"/>
    </row>
    <row r="117" spans="1:8" x14ac:dyDescent="0.15">
      <c r="A117" s="788"/>
      <c r="B117" s="782"/>
      <c r="C117" s="63"/>
      <c r="E117" s="53"/>
      <c r="F117" s="92" t="s">
        <v>545</v>
      </c>
      <c r="G117" s="55"/>
      <c r="H117" s="87"/>
    </row>
    <row r="118" spans="1:8" x14ac:dyDescent="0.15">
      <c r="A118" s="788"/>
      <c r="B118" s="782"/>
      <c r="C118" s="63"/>
      <c r="E118" s="53"/>
      <c r="F118" s="92"/>
      <c r="G118" s="55" t="s">
        <v>546</v>
      </c>
      <c r="H118" s="87"/>
    </row>
    <row r="119" spans="1:8" x14ac:dyDescent="0.15">
      <c r="A119" s="788"/>
      <c r="B119" s="782"/>
      <c r="C119" s="63"/>
      <c r="E119" s="53"/>
      <c r="F119" s="92"/>
      <c r="G119" s="55" t="s">
        <v>547</v>
      </c>
      <c r="H119" s="87"/>
    </row>
    <row r="120" spans="1:8" x14ac:dyDescent="0.15">
      <c r="A120" s="788"/>
      <c r="B120" s="782"/>
      <c r="C120" s="63"/>
      <c r="E120" s="53"/>
      <c r="F120" s="62"/>
      <c r="G120" s="55" t="s">
        <v>548</v>
      </c>
      <c r="H120" s="87"/>
    </row>
    <row r="121" spans="1:8" ht="14.25" thickBot="1" x14ac:dyDescent="0.2">
      <c r="A121" s="788"/>
      <c r="B121" s="783"/>
      <c r="C121" s="756" t="s">
        <v>217</v>
      </c>
      <c r="D121" s="756"/>
      <c r="E121" s="790"/>
      <c r="F121" s="785" t="s">
        <v>587</v>
      </c>
      <c r="G121" s="756"/>
      <c r="H121" s="786"/>
    </row>
    <row r="122" spans="1:8" ht="17.100000000000001" customHeight="1" x14ac:dyDescent="0.15">
      <c r="A122" s="788"/>
      <c r="B122" s="791" t="s">
        <v>65</v>
      </c>
      <c r="C122" s="52" t="s">
        <v>218</v>
      </c>
      <c r="E122" s="53"/>
      <c r="F122" s="62"/>
      <c r="H122" s="87"/>
    </row>
    <row r="123" spans="1:8" ht="17.100000000000001" customHeight="1" x14ac:dyDescent="0.15">
      <c r="A123" s="788"/>
      <c r="B123" s="782"/>
      <c r="C123" s="756"/>
      <c r="D123" s="52" t="s">
        <v>219</v>
      </c>
      <c r="E123" s="53"/>
      <c r="F123" s="62"/>
      <c r="H123" s="87"/>
    </row>
    <row r="124" spans="1:8" ht="17.100000000000001" customHeight="1" x14ac:dyDescent="0.15">
      <c r="A124" s="788"/>
      <c r="B124" s="782"/>
      <c r="C124" s="756"/>
      <c r="D124" s="52" t="s">
        <v>220</v>
      </c>
      <c r="E124" s="53"/>
      <c r="F124" s="108" t="s">
        <v>582</v>
      </c>
      <c r="H124" s="87"/>
    </row>
    <row r="125" spans="1:8" ht="17.100000000000001" customHeight="1" x14ac:dyDescent="0.15">
      <c r="A125" s="788"/>
      <c r="B125" s="782"/>
      <c r="C125" s="63"/>
      <c r="E125" s="53"/>
      <c r="F125" s="62"/>
      <c r="G125" s="75" t="s">
        <v>582</v>
      </c>
      <c r="H125" s="87"/>
    </row>
    <row r="126" spans="1:8" ht="17.100000000000001" customHeight="1" x14ac:dyDescent="0.15">
      <c r="A126" s="788"/>
      <c r="B126" s="782"/>
      <c r="C126" s="63"/>
      <c r="E126" s="53"/>
      <c r="F126" s="62"/>
      <c r="H126" s="87"/>
    </row>
    <row r="127" spans="1:8" ht="17.100000000000001" customHeight="1" x14ac:dyDescent="0.15">
      <c r="A127" s="788"/>
      <c r="B127" s="782"/>
      <c r="C127" s="52" t="s">
        <v>221</v>
      </c>
      <c r="E127" s="53"/>
      <c r="F127" s="62" t="s">
        <v>221</v>
      </c>
      <c r="H127" s="87"/>
    </row>
    <row r="128" spans="1:8" ht="17.100000000000001" customHeight="1" x14ac:dyDescent="0.15">
      <c r="A128" s="788"/>
      <c r="B128" s="782"/>
      <c r="D128" s="52" t="s">
        <v>221</v>
      </c>
      <c r="E128" s="53"/>
      <c r="F128" s="62"/>
      <c r="G128" s="52" t="s">
        <v>221</v>
      </c>
      <c r="H128" s="87"/>
    </row>
    <row r="129" spans="1:8" ht="17.100000000000001" customHeight="1" x14ac:dyDescent="0.15">
      <c r="A129" s="788"/>
      <c r="B129" s="782"/>
      <c r="E129" s="53"/>
      <c r="F129" s="92" t="s">
        <v>549</v>
      </c>
      <c r="G129" s="55"/>
      <c r="H129" s="90"/>
    </row>
    <row r="130" spans="1:8" ht="17.100000000000001" customHeight="1" x14ac:dyDescent="0.15">
      <c r="A130" s="788"/>
      <c r="B130" s="782"/>
      <c r="E130" s="53"/>
      <c r="F130" s="92"/>
      <c r="G130" s="55" t="s">
        <v>549</v>
      </c>
      <c r="H130" s="90"/>
    </row>
    <row r="131" spans="1:8" ht="17.100000000000001" customHeight="1" x14ac:dyDescent="0.15">
      <c r="A131" s="788"/>
      <c r="B131" s="782"/>
      <c r="E131" s="53"/>
      <c r="F131" s="92"/>
      <c r="G131" s="55"/>
      <c r="H131" s="87"/>
    </row>
    <row r="132" spans="1:8" ht="17.100000000000001" customHeight="1" x14ac:dyDescent="0.15">
      <c r="A132" s="788"/>
      <c r="B132" s="782"/>
      <c r="E132" s="53"/>
      <c r="F132" s="62"/>
      <c r="H132" s="87"/>
    </row>
    <row r="133" spans="1:8" ht="17.100000000000001" customHeight="1" x14ac:dyDescent="0.15">
      <c r="A133" s="788"/>
      <c r="B133" s="782"/>
      <c r="C133" s="52" t="s">
        <v>222</v>
      </c>
      <c r="E133" s="53"/>
      <c r="F133" s="62" t="s">
        <v>551</v>
      </c>
      <c r="H133" s="87"/>
    </row>
    <row r="134" spans="1:8" ht="17.100000000000001" customHeight="1" x14ac:dyDescent="0.15">
      <c r="A134" s="788"/>
      <c r="B134" s="782"/>
      <c r="C134" s="756"/>
      <c r="D134" s="52" t="s">
        <v>223</v>
      </c>
      <c r="E134" s="53"/>
      <c r="F134" s="62"/>
      <c r="H134" s="87"/>
    </row>
    <row r="135" spans="1:8" ht="17.100000000000001" customHeight="1" x14ac:dyDescent="0.15">
      <c r="A135" s="788"/>
      <c r="B135" s="782"/>
      <c r="C135" s="756"/>
      <c r="D135" s="52" t="s">
        <v>224</v>
      </c>
      <c r="E135" s="53"/>
      <c r="F135" s="62"/>
      <c r="H135" s="87"/>
    </row>
    <row r="136" spans="1:8" ht="17.100000000000001" customHeight="1" x14ac:dyDescent="0.15">
      <c r="A136" s="788"/>
      <c r="B136" s="782"/>
      <c r="C136" s="756"/>
      <c r="D136" s="52" t="s">
        <v>225</v>
      </c>
      <c r="E136" s="53"/>
      <c r="F136" s="62"/>
      <c r="H136" s="87"/>
    </row>
    <row r="137" spans="1:8" ht="21" customHeight="1" x14ac:dyDescent="0.15">
      <c r="A137" s="788"/>
      <c r="B137" s="782"/>
      <c r="C137" s="756"/>
      <c r="D137" s="75" t="s">
        <v>226</v>
      </c>
      <c r="E137" s="53"/>
      <c r="F137" s="62"/>
      <c r="H137" s="87"/>
    </row>
    <row r="138" spans="1:8" ht="17.100000000000001" customHeight="1" x14ac:dyDescent="0.15">
      <c r="A138" s="788"/>
      <c r="B138" s="782"/>
      <c r="C138" s="756"/>
      <c r="D138" s="52" t="s">
        <v>227</v>
      </c>
      <c r="E138" s="53"/>
      <c r="F138" s="62"/>
      <c r="G138" s="52" t="s">
        <v>552</v>
      </c>
      <c r="H138" s="87"/>
    </row>
    <row r="139" spans="1:8" ht="17.100000000000001" customHeight="1" x14ac:dyDescent="0.15">
      <c r="A139" s="788"/>
      <c r="B139" s="782"/>
      <c r="C139" s="756"/>
      <c r="E139" s="53"/>
      <c r="F139" s="62"/>
      <c r="G139" s="52" t="s">
        <v>553</v>
      </c>
      <c r="H139" s="87"/>
    </row>
    <row r="140" spans="1:8" ht="17.100000000000001" customHeight="1" x14ac:dyDescent="0.15">
      <c r="A140" s="788"/>
      <c r="B140" s="782"/>
      <c r="C140" s="756"/>
      <c r="D140" s="52" t="s">
        <v>228</v>
      </c>
      <c r="E140" s="53"/>
      <c r="F140" s="62"/>
      <c r="G140" s="52" t="s">
        <v>554</v>
      </c>
      <c r="H140" s="87"/>
    </row>
    <row r="141" spans="1:8" ht="17.100000000000001" customHeight="1" x14ac:dyDescent="0.15">
      <c r="A141" s="788"/>
      <c r="B141" s="782"/>
      <c r="C141" s="63"/>
      <c r="E141" s="53"/>
      <c r="F141" s="62"/>
      <c r="H141" s="87" t="s">
        <v>555</v>
      </c>
    </row>
    <row r="142" spans="1:8" ht="17.100000000000001" customHeight="1" x14ac:dyDescent="0.15">
      <c r="A142" s="788"/>
      <c r="B142" s="782"/>
      <c r="C142" s="63"/>
      <c r="E142" s="53"/>
      <c r="F142" s="62"/>
      <c r="H142" s="87" t="s">
        <v>556</v>
      </c>
    </row>
    <row r="143" spans="1:8" ht="17.100000000000001" customHeight="1" x14ac:dyDescent="0.15">
      <c r="A143" s="788"/>
      <c r="B143" s="782"/>
      <c r="C143" s="63"/>
      <c r="E143" s="53"/>
      <c r="F143" s="62"/>
      <c r="H143" s="107" t="s">
        <v>550</v>
      </c>
    </row>
    <row r="144" spans="1:8" ht="17.100000000000001" customHeight="1" x14ac:dyDescent="0.15">
      <c r="A144" s="788"/>
      <c r="B144" s="782"/>
      <c r="C144" s="63"/>
      <c r="E144" s="53"/>
      <c r="F144" s="92" t="s">
        <v>557</v>
      </c>
      <c r="G144" s="55"/>
      <c r="H144" s="87"/>
    </row>
    <row r="145" spans="1:8" ht="17.100000000000001" customHeight="1" x14ac:dyDescent="0.15">
      <c r="A145" s="788"/>
      <c r="B145" s="782"/>
      <c r="C145" s="63"/>
      <c r="E145" s="53"/>
      <c r="F145" s="92"/>
      <c r="G145" s="55" t="s">
        <v>557</v>
      </c>
      <c r="H145" s="87"/>
    </row>
    <row r="146" spans="1:8" ht="17.100000000000001" customHeight="1" x14ac:dyDescent="0.15">
      <c r="A146" s="788"/>
      <c r="B146" s="782"/>
      <c r="C146" s="63"/>
      <c r="E146" s="53"/>
      <c r="F146" s="92" t="s">
        <v>583</v>
      </c>
      <c r="G146" s="55"/>
      <c r="H146" s="87"/>
    </row>
    <row r="147" spans="1:8" ht="17.100000000000001" customHeight="1" x14ac:dyDescent="0.15">
      <c r="A147" s="788"/>
      <c r="B147" s="782"/>
      <c r="C147" s="63"/>
      <c r="E147" s="53"/>
      <c r="F147" s="92"/>
      <c r="G147" s="55" t="s">
        <v>583</v>
      </c>
      <c r="H147" s="87"/>
    </row>
    <row r="148" spans="1:8" ht="17.100000000000001" customHeight="1" x14ac:dyDescent="0.15">
      <c r="A148" s="788"/>
      <c r="B148" s="782"/>
      <c r="C148" s="63"/>
      <c r="E148" s="53"/>
      <c r="F148" s="92" t="s">
        <v>558</v>
      </c>
      <c r="G148" s="55"/>
      <c r="H148" s="87"/>
    </row>
    <row r="149" spans="1:8" ht="17.100000000000001" customHeight="1" x14ac:dyDescent="0.15">
      <c r="A149" s="788"/>
      <c r="B149" s="782"/>
      <c r="C149" s="63"/>
      <c r="E149" s="53"/>
      <c r="F149" s="92"/>
      <c r="G149" s="55" t="s">
        <v>558</v>
      </c>
      <c r="H149" s="87"/>
    </row>
    <row r="150" spans="1:8" ht="17.100000000000001" customHeight="1" x14ac:dyDescent="0.15">
      <c r="A150" s="788"/>
      <c r="B150" s="782"/>
      <c r="C150" s="63"/>
      <c r="E150" s="53"/>
      <c r="F150" s="92" t="s">
        <v>559</v>
      </c>
      <c r="G150" s="55"/>
      <c r="H150" s="87"/>
    </row>
    <row r="151" spans="1:8" ht="17.100000000000001" customHeight="1" x14ac:dyDescent="0.15">
      <c r="A151" s="788"/>
      <c r="B151" s="782"/>
      <c r="C151" s="63"/>
      <c r="E151" s="53"/>
      <c r="F151" s="92"/>
      <c r="G151" s="55" t="s">
        <v>559</v>
      </c>
      <c r="H151" s="87"/>
    </row>
    <row r="152" spans="1:8" ht="17.100000000000001" customHeight="1" x14ac:dyDescent="0.15">
      <c r="A152" s="788"/>
      <c r="B152" s="782"/>
      <c r="C152" s="63"/>
      <c r="E152" s="53"/>
      <c r="F152" s="92" t="s">
        <v>560</v>
      </c>
      <c r="G152" s="55"/>
      <c r="H152" s="87"/>
    </row>
    <row r="153" spans="1:8" ht="17.100000000000001" customHeight="1" x14ac:dyDescent="0.15">
      <c r="A153" s="788"/>
      <c r="B153" s="782"/>
      <c r="C153" s="63"/>
      <c r="E153" s="53"/>
      <c r="F153" s="92"/>
      <c r="G153" s="55" t="s">
        <v>560</v>
      </c>
      <c r="H153" s="87"/>
    </row>
    <row r="154" spans="1:8" ht="17.100000000000001" customHeight="1" x14ac:dyDescent="0.15">
      <c r="A154" s="788"/>
      <c r="B154" s="782"/>
      <c r="C154" s="63"/>
      <c r="E154" s="53"/>
      <c r="F154" s="92" t="s">
        <v>561</v>
      </c>
      <c r="G154" s="55"/>
      <c r="H154" s="87"/>
    </row>
    <row r="155" spans="1:8" ht="17.100000000000001" customHeight="1" x14ac:dyDescent="0.15">
      <c r="A155" s="788"/>
      <c r="B155" s="782"/>
      <c r="C155" s="63"/>
      <c r="E155" s="53"/>
      <c r="F155" s="92"/>
      <c r="G155" s="55" t="s">
        <v>561</v>
      </c>
      <c r="H155" s="87"/>
    </row>
    <row r="156" spans="1:8" ht="17.100000000000001" customHeight="1" x14ac:dyDescent="0.15">
      <c r="A156" s="788"/>
      <c r="B156" s="782"/>
      <c r="C156" s="63"/>
      <c r="E156" s="53"/>
      <c r="F156" s="95" t="s">
        <v>562</v>
      </c>
      <c r="G156" s="55"/>
      <c r="H156" s="87"/>
    </row>
    <row r="157" spans="1:8" ht="17.100000000000001" customHeight="1" x14ac:dyDescent="0.15">
      <c r="A157" s="788"/>
      <c r="B157" s="782"/>
      <c r="C157" s="63"/>
      <c r="E157" s="53"/>
      <c r="F157" s="92"/>
      <c r="G157" s="74" t="s">
        <v>562</v>
      </c>
      <c r="H157" s="87"/>
    </row>
    <row r="158" spans="1:8" ht="17.100000000000001" customHeight="1" x14ac:dyDescent="0.15">
      <c r="A158" s="788"/>
      <c r="B158" s="782"/>
      <c r="C158" s="63"/>
      <c r="E158" s="53"/>
      <c r="F158" s="92" t="s">
        <v>563</v>
      </c>
      <c r="G158" s="55"/>
      <c r="H158" s="87"/>
    </row>
    <row r="159" spans="1:8" ht="17.100000000000001" customHeight="1" x14ac:dyDescent="0.15">
      <c r="A159" s="788"/>
      <c r="B159" s="782"/>
      <c r="C159" s="63"/>
      <c r="E159" s="53"/>
      <c r="F159" s="92"/>
      <c r="G159" s="55" t="s">
        <v>563</v>
      </c>
      <c r="H159" s="87"/>
    </row>
    <row r="160" spans="1:8" ht="17.100000000000001" customHeight="1" x14ac:dyDescent="0.15">
      <c r="A160" s="788"/>
      <c r="B160" s="782"/>
      <c r="C160" s="63"/>
      <c r="E160" s="53"/>
      <c r="F160" s="92" t="s">
        <v>564</v>
      </c>
      <c r="G160" s="55"/>
      <c r="H160" s="87"/>
    </row>
    <row r="161" spans="1:8" ht="17.100000000000001" customHeight="1" x14ac:dyDescent="0.15">
      <c r="A161" s="788"/>
      <c r="B161" s="782"/>
      <c r="C161" s="63"/>
      <c r="E161" s="53"/>
      <c r="F161" s="92"/>
      <c r="G161" s="55" t="s">
        <v>564</v>
      </c>
      <c r="H161" s="87"/>
    </row>
    <row r="162" spans="1:8" ht="17.100000000000001" customHeight="1" x14ac:dyDescent="0.15">
      <c r="A162" s="788"/>
      <c r="B162" s="782"/>
      <c r="C162" s="63"/>
      <c r="E162" s="53"/>
      <c r="F162" s="62"/>
      <c r="H162" s="87"/>
    </row>
    <row r="163" spans="1:8" ht="17.100000000000001" customHeight="1" x14ac:dyDescent="0.15">
      <c r="A163" s="788"/>
      <c r="B163" s="782"/>
      <c r="C163" s="52" t="s">
        <v>229</v>
      </c>
      <c r="E163" s="53"/>
      <c r="F163" s="62"/>
      <c r="H163" s="87"/>
    </row>
    <row r="164" spans="1:8" ht="17.100000000000001" customHeight="1" x14ac:dyDescent="0.15">
      <c r="A164" s="788"/>
      <c r="B164" s="782"/>
      <c r="C164" s="756"/>
      <c r="D164" s="52" t="s">
        <v>230</v>
      </c>
      <c r="E164" s="53"/>
      <c r="F164" s="62" t="s">
        <v>230</v>
      </c>
      <c r="H164" s="87"/>
    </row>
    <row r="165" spans="1:8" ht="17.100000000000001" customHeight="1" x14ac:dyDescent="0.15">
      <c r="A165" s="788"/>
      <c r="B165" s="782"/>
      <c r="C165" s="756"/>
      <c r="E165" s="53"/>
      <c r="F165" s="62"/>
      <c r="G165" s="52" t="s">
        <v>230</v>
      </c>
      <c r="H165" s="87"/>
    </row>
    <row r="166" spans="1:8" ht="17.100000000000001" customHeight="1" thickBot="1" x14ac:dyDescent="0.2">
      <c r="A166" s="789"/>
      <c r="B166" s="782"/>
      <c r="C166" s="756"/>
      <c r="D166" s="52" t="s">
        <v>231</v>
      </c>
      <c r="E166" s="53"/>
      <c r="F166" s="62"/>
      <c r="H166" s="87"/>
    </row>
    <row r="167" spans="1:8" ht="17.100000000000001" customHeight="1" x14ac:dyDescent="0.15">
      <c r="A167" s="112"/>
      <c r="B167" s="113"/>
      <c r="C167" s="102"/>
      <c r="E167" s="53"/>
      <c r="F167" s="62" t="s">
        <v>565</v>
      </c>
      <c r="H167" s="87"/>
    </row>
    <row r="168" spans="1:8" ht="17.100000000000001" customHeight="1" x14ac:dyDescent="0.15">
      <c r="A168" s="25"/>
      <c r="B168" s="114"/>
      <c r="C168" s="102"/>
      <c r="E168" s="53"/>
      <c r="F168" s="62"/>
      <c r="G168" s="52" t="s">
        <v>566</v>
      </c>
      <c r="H168" s="87"/>
    </row>
    <row r="169" spans="1:8" ht="17.100000000000001" customHeight="1" x14ac:dyDescent="0.15">
      <c r="A169" s="25"/>
      <c r="B169" s="114"/>
      <c r="C169" s="102"/>
      <c r="E169" s="53"/>
      <c r="F169" s="62"/>
      <c r="G169" s="52" t="s">
        <v>567</v>
      </c>
      <c r="H169" s="87"/>
    </row>
    <row r="170" spans="1:8" ht="17.100000000000001" customHeight="1" x14ac:dyDescent="0.15">
      <c r="A170" s="25"/>
      <c r="B170" s="115"/>
      <c r="C170" s="102"/>
      <c r="E170" s="53"/>
      <c r="F170" s="62"/>
      <c r="G170" s="52" t="s">
        <v>504</v>
      </c>
      <c r="H170" s="87"/>
    </row>
    <row r="171" spans="1:8" ht="17.100000000000001" customHeight="1" thickBot="1" x14ac:dyDescent="0.2">
      <c r="A171" s="23"/>
      <c r="B171" s="109"/>
      <c r="C171" s="102"/>
      <c r="E171" s="53"/>
      <c r="F171" s="62"/>
      <c r="H171" s="87"/>
    </row>
    <row r="172" spans="1:8" ht="17.100000000000001" customHeight="1" thickBot="1" x14ac:dyDescent="0.2">
      <c r="A172" s="23"/>
      <c r="B172" s="110"/>
      <c r="C172" s="36"/>
      <c r="D172" s="37"/>
      <c r="E172" s="31"/>
      <c r="F172" s="62"/>
      <c r="H172" s="87"/>
    </row>
    <row r="173" spans="1:8" ht="17.100000000000001" customHeight="1" x14ac:dyDescent="0.15">
      <c r="A173" s="23"/>
      <c r="B173" s="111"/>
      <c r="C173" s="792"/>
      <c r="D173" s="27"/>
      <c r="E173" s="32" t="s">
        <v>232</v>
      </c>
      <c r="F173" s="62"/>
      <c r="H173" s="87"/>
    </row>
    <row r="174" spans="1:8" ht="17.100000000000001" customHeight="1" x14ac:dyDescent="0.15">
      <c r="A174" s="23"/>
      <c r="B174" s="111"/>
      <c r="C174" s="793"/>
      <c r="D174" s="30" t="s">
        <v>233</v>
      </c>
      <c r="E174" s="33"/>
      <c r="F174" s="62"/>
      <c r="H174" s="87"/>
    </row>
    <row r="175" spans="1:8" ht="17.100000000000001" customHeight="1" x14ac:dyDescent="0.15">
      <c r="A175" s="23"/>
      <c r="B175" s="111"/>
      <c r="C175" s="793"/>
      <c r="D175" s="28" t="s">
        <v>234</v>
      </c>
      <c r="E175" s="33"/>
      <c r="F175" s="62"/>
      <c r="H175" s="87"/>
    </row>
    <row r="176" spans="1:8" ht="17.100000000000001" customHeight="1" x14ac:dyDescent="0.15">
      <c r="A176" s="23"/>
      <c r="B176" s="111"/>
      <c r="C176" s="793"/>
      <c r="D176" s="28"/>
      <c r="E176" s="53" t="s">
        <v>235</v>
      </c>
      <c r="F176" s="62"/>
      <c r="H176" s="87"/>
    </row>
    <row r="177" spans="1:11" ht="17.100000000000001" customHeight="1" x14ac:dyDescent="0.15">
      <c r="A177" s="9"/>
      <c r="B177" s="111"/>
      <c r="C177" s="793"/>
      <c r="D177" s="28" t="s">
        <v>229</v>
      </c>
      <c r="E177" s="33"/>
      <c r="F177" s="62"/>
      <c r="H177" s="87"/>
    </row>
    <row r="178" spans="1:11" ht="17.100000000000001" customHeight="1" x14ac:dyDescent="0.15">
      <c r="A178" s="9"/>
      <c r="B178" s="111"/>
      <c r="C178" s="794"/>
      <c r="D178" s="665"/>
      <c r="E178" s="34" t="s">
        <v>236</v>
      </c>
      <c r="F178" s="62"/>
      <c r="H178" s="87"/>
    </row>
    <row r="179" spans="1:11" ht="21.75" customHeight="1" x14ac:dyDescent="0.15">
      <c r="A179" s="9"/>
      <c r="B179" s="111"/>
      <c r="C179" s="108" t="s">
        <v>237</v>
      </c>
      <c r="D179" s="667"/>
      <c r="E179" s="33"/>
      <c r="F179" s="62"/>
      <c r="H179" s="87"/>
    </row>
    <row r="180" spans="1:11" ht="17.100000000000001" customHeight="1" x14ac:dyDescent="0.15">
      <c r="A180" s="9"/>
      <c r="B180" s="111"/>
      <c r="C180" s="41"/>
      <c r="D180" s="29"/>
      <c r="E180" s="33"/>
      <c r="F180" s="62"/>
      <c r="H180" s="87"/>
    </row>
    <row r="181" spans="1:11" ht="17.100000000000001" customHeight="1" x14ac:dyDescent="0.15">
      <c r="A181" s="9"/>
      <c r="B181" s="111"/>
      <c r="C181" s="41"/>
      <c r="D181" s="29"/>
      <c r="E181" s="33"/>
      <c r="F181" s="62"/>
      <c r="H181" s="87"/>
    </row>
    <row r="182" spans="1:11" ht="17.100000000000001" customHeight="1" x14ac:dyDescent="0.15">
      <c r="A182" s="9"/>
      <c r="B182" s="111"/>
      <c r="C182" s="41"/>
      <c r="D182" s="29"/>
      <c r="E182" s="33"/>
      <c r="F182" s="62"/>
      <c r="H182" s="87"/>
    </row>
    <row r="183" spans="1:11" ht="17.100000000000001" customHeight="1" x14ac:dyDescent="0.15">
      <c r="A183" s="9"/>
      <c r="B183" s="111"/>
      <c r="C183" s="41"/>
      <c r="D183" s="29"/>
      <c r="E183" s="33"/>
      <c r="F183" s="62"/>
      <c r="H183" s="87"/>
    </row>
    <row r="184" spans="1:11" ht="17.100000000000001" customHeight="1" x14ac:dyDescent="0.15">
      <c r="A184" s="9"/>
      <c r="B184" s="111"/>
      <c r="C184" s="795"/>
      <c r="D184" s="28" t="s">
        <v>238</v>
      </c>
      <c r="E184" s="33"/>
      <c r="F184" s="62"/>
      <c r="H184" s="87"/>
    </row>
    <row r="185" spans="1:11" ht="17.100000000000001" customHeight="1" x14ac:dyDescent="0.15">
      <c r="A185" s="9"/>
      <c r="B185" s="111"/>
      <c r="C185" s="793"/>
      <c r="D185" s="28" t="s">
        <v>239</v>
      </c>
      <c r="E185" s="33"/>
      <c r="F185" s="62"/>
      <c r="H185" s="87"/>
    </row>
    <row r="186" spans="1:11" ht="17.100000000000001" customHeight="1" thickBot="1" x14ac:dyDescent="0.2">
      <c r="A186" s="9"/>
      <c r="B186" s="111"/>
      <c r="C186" s="796"/>
      <c r="D186" s="38" t="s">
        <v>240</v>
      </c>
      <c r="E186" s="35"/>
      <c r="F186" s="65"/>
      <c r="G186" s="66"/>
      <c r="H186" s="99"/>
    </row>
    <row r="187" spans="1:11" ht="17.100000000000001" customHeight="1" thickBot="1" x14ac:dyDescent="0.2">
      <c r="A187" s="9"/>
      <c r="B187" s="111"/>
      <c r="C187" s="797" t="s">
        <v>241</v>
      </c>
      <c r="D187" s="798"/>
      <c r="E187" s="798"/>
      <c r="F187" s="772" t="s">
        <v>590</v>
      </c>
      <c r="G187" s="773"/>
      <c r="H187" s="784"/>
    </row>
    <row r="188" spans="1:11" ht="17.100000000000001" customHeight="1" thickBot="1" x14ac:dyDescent="0.2">
      <c r="A188" s="9"/>
      <c r="B188" s="799" t="s">
        <v>242</v>
      </c>
      <c r="C188" s="799"/>
      <c r="D188" s="799"/>
      <c r="E188" s="799"/>
      <c r="F188" s="772" t="s">
        <v>591</v>
      </c>
      <c r="G188" s="773"/>
      <c r="H188" s="784"/>
      <c r="I188" s="80"/>
      <c r="J188" s="80"/>
      <c r="K188" s="80"/>
    </row>
    <row r="189" spans="1:11" ht="17.100000000000001" customHeight="1" thickBot="1" x14ac:dyDescent="0.2">
      <c r="A189" s="9"/>
      <c r="B189" s="776" t="s">
        <v>592</v>
      </c>
      <c r="C189" s="776"/>
      <c r="D189" s="776"/>
      <c r="E189" s="776"/>
      <c r="F189" s="775" t="s">
        <v>592</v>
      </c>
      <c r="G189" s="776"/>
      <c r="H189" s="800"/>
      <c r="I189" s="81"/>
      <c r="J189" s="81"/>
      <c r="K189" s="81"/>
    </row>
    <row r="190" spans="1:11" ht="17.100000000000001" customHeight="1" thickBot="1" x14ac:dyDescent="0.2">
      <c r="A190" s="9"/>
      <c r="B190" s="78" t="s">
        <v>243</v>
      </c>
      <c r="C190" s="21"/>
      <c r="D190" s="22"/>
      <c r="E190" s="119"/>
      <c r="F190" s="77" t="s">
        <v>243</v>
      </c>
      <c r="G190" s="78"/>
      <c r="H190" s="79"/>
      <c r="I190" s="81"/>
      <c r="J190" s="81"/>
      <c r="K190" s="81"/>
    </row>
    <row r="191" spans="1:11" ht="17.100000000000001" customHeight="1" thickBot="1" x14ac:dyDescent="0.2">
      <c r="A191" s="9"/>
      <c r="B191" s="4"/>
      <c r="C191" s="4"/>
      <c r="D191" s="42"/>
      <c r="E191" s="42"/>
      <c r="F191" s="802"/>
      <c r="G191" s="803"/>
      <c r="H191" s="804"/>
      <c r="I191" s="80"/>
      <c r="J191" s="80"/>
      <c r="K191" s="80"/>
    </row>
    <row r="192" spans="1:11" ht="17.100000000000001" customHeight="1" thickBot="1" x14ac:dyDescent="0.2">
      <c r="A192" s="9"/>
      <c r="B192" s="775" t="s">
        <v>244</v>
      </c>
      <c r="C192" s="776"/>
      <c r="D192" s="776"/>
      <c r="E192" s="776"/>
      <c r="F192" s="779" t="s">
        <v>244</v>
      </c>
      <c r="G192" s="780"/>
      <c r="H192" s="801"/>
      <c r="I192" s="81"/>
      <c r="J192" s="81"/>
      <c r="K192" s="81"/>
    </row>
    <row r="193" spans="1:11" ht="17.100000000000001" customHeight="1" thickBot="1" x14ac:dyDescent="0.2">
      <c r="A193" s="10"/>
      <c r="B193" s="78" t="s">
        <v>245</v>
      </c>
      <c r="C193" s="77"/>
      <c r="D193" s="78"/>
      <c r="E193" s="78"/>
      <c r="F193" s="775" t="s">
        <v>245</v>
      </c>
      <c r="G193" s="776"/>
      <c r="H193" s="79"/>
      <c r="I193" s="81"/>
      <c r="J193" s="81"/>
      <c r="K193" s="81"/>
    </row>
  </sheetData>
  <sheetProtection password="F4BB" sheet="1" objects="1" scenarios="1"/>
  <mergeCells count="37">
    <mergeCell ref="F193:G193"/>
    <mergeCell ref="F187:H187"/>
    <mergeCell ref="F188:H188"/>
    <mergeCell ref="B189:E189"/>
    <mergeCell ref="F189:H189"/>
    <mergeCell ref="B192:E192"/>
    <mergeCell ref="F192:H192"/>
    <mergeCell ref="F191:H191"/>
    <mergeCell ref="C173:C178"/>
    <mergeCell ref="D178:D179"/>
    <mergeCell ref="C184:C186"/>
    <mergeCell ref="C187:E187"/>
    <mergeCell ref="B188:E188"/>
    <mergeCell ref="F23:H23"/>
    <mergeCell ref="F56:H56"/>
    <mergeCell ref="F57:H57"/>
    <mergeCell ref="F121:H121"/>
    <mergeCell ref="A58:A166"/>
    <mergeCell ref="C121:E121"/>
    <mergeCell ref="B122:B166"/>
    <mergeCell ref="B58:B121"/>
    <mergeCell ref="C77:C85"/>
    <mergeCell ref="C90:C98"/>
    <mergeCell ref="C123:C124"/>
    <mergeCell ref="C134:C140"/>
    <mergeCell ref="C164:C166"/>
    <mergeCell ref="C60:C63"/>
    <mergeCell ref="C68:C71"/>
    <mergeCell ref="A1:E1"/>
    <mergeCell ref="C23:E23"/>
    <mergeCell ref="C56:E56"/>
    <mergeCell ref="B57:E57"/>
    <mergeCell ref="B26:B56"/>
    <mergeCell ref="C3:C15"/>
    <mergeCell ref="C19:C20"/>
    <mergeCell ref="C27:C42"/>
    <mergeCell ref="C52:C55"/>
  </mergeCells>
  <phoneticPr fontId="1"/>
  <pageMargins left="0.15748031496062992" right="0" top="0" bottom="0" header="0.31496062992125984" footer="0.31496062992125984"/>
  <pageSetup paperSize="8" scale="74" orientation="portrait" r:id="rId1"/>
  <rowBreaks count="1" manualBreakCount="1">
    <brk id="12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zoomScaleNormal="100" workbookViewId="0">
      <selection sqref="A1:K1"/>
    </sheetView>
  </sheetViews>
  <sheetFormatPr defaultRowHeight="13.5" x14ac:dyDescent="0.15"/>
  <cols>
    <col min="1" max="1" width="18.375" customWidth="1"/>
    <col min="2" max="2" width="16.625" style="143" customWidth="1"/>
    <col min="3" max="3" width="17.75" customWidth="1"/>
    <col min="4" max="4" width="22" style="143" customWidth="1"/>
    <col min="5" max="5" width="21.5" customWidth="1"/>
    <col min="6" max="6" width="22" style="143" customWidth="1"/>
    <col min="7" max="7" width="20" customWidth="1"/>
    <col min="8" max="8" width="19.625" style="143" customWidth="1"/>
    <col min="9" max="9" width="24.875" customWidth="1"/>
    <col min="10" max="10" width="24.25" style="143" customWidth="1"/>
    <col min="11" max="11" width="24.75" customWidth="1"/>
    <col min="12" max="12" width="24" style="143" customWidth="1"/>
  </cols>
  <sheetData>
    <row r="1" spans="1:12" ht="18.75" x14ac:dyDescent="0.15">
      <c r="A1" s="820" t="s">
        <v>347</v>
      </c>
      <c r="B1" s="820"/>
      <c r="C1" s="821"/>
      <c r="D1" s="821"/>
      <c r="E1" s="821"/>
      <c r="F1" s="821"/>
      <c r="G1" s="821"/>
      <c r="H1" s="821"/>
      <c r="I1" s="821"/>
      <c r="J1" s="821"/>
      <c r="K1" s="821"/>
    </row>
    <row r="2" spans="1:12" ht="14.25" x14ac:dyDescent="0.15">
      <c r="A2" s="822" t="s">
        <v>663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</row>
    <row r="3" spans="1:12" ht="15" customHeight="1" thickBot="1" x14ac:dyDescent="0.2">
      <c r="A3" s="757" t="s">
        <v>248</v>
      </c>
      <c r="B3" s="757"/>
      <c r="C3" s="757"/>
      <c r="D3" s="757"/>
      <c r="E3" s="757"/>
      <c r="F3" s="757"/>
      <c r="G3" s="823"/>
      <c r="H3" s="823"/>
      <c r="I3" s="823"/>
      <c r="J3" s="823"/>
      <c r="K3" s="823"/>
    </row>
    <row r="4" spans="1:12" ht="14.25" x14ac:dyDescent="0.15">
      <c r="A4" s="809" t="s">
        <v>354</v>
      </c>
      <c r="B4" s="810"/>
      <c r="C4" s="810"/>
      <c r="D4" s="810"/>
      <c r="E4" s="810"/>
      <c r="F4" s="245"/>
      <c r="G4" s="809" t="s">
        <v>353</v>
      </c>
      <c r="H4" s="810"/>
      <c r="I4" s="810"/>
      <c r="J4" s="810"/>
      <c r="K4" s="810"/>
      <c r="L4" s="202"/>
    </row>
    <row r="5" spans="1:12" ht="15" thickBot="1" x14ac:dyDescent="0.2">
      <c r="A5" s="122" t="s">
        <v>0</v>
      </c>
      <c r="B5" s="244" t="s">
        <v>609</v>
      </c>
      <c r="C5" s="19" t="s">
        <v>1</v>
      </c>
      <c r="D5" s="136" t="s">
        <v>610</v>
      </c>
      <c r="E5" s="123" t="s">
        <v>2</v>
      </c>
      <c r="F5" s="246" t="s">
        <v>611</v>
      </c>
      <c r="G5" s="15" t="s">
        <v>0</v>
      </c>
      <c r="H5" s="174" t="s">
        <v>609</v>
      </c>
      <c r="I5" s="14" t="s">
        <v>1</v>
      </c>
      <c r="J5" s="174" t="s">
        <v>610</v>
      </c>
      <c r="K5" s="173" t="s">
        <v>2</v>
      </c>
      <c r="L5" s="203" t="s">
        <v>611</v>
      </c>
    </row>
    <row r="6" spans="1:12" ht="14.25" x14ac:dyDescent="0.15">
      <c r="A6" s="192" t="s">
        <v>249</v>
      </c>
      <c r="B6" s="193" t="s">
        <v>249</v>
      </c>
      <c r="C6" s="11"/>
      <c r="D6" s="144"/>
      <c r="E6" s="11"/>
      <c r="F6" s="144"/>
      <c r="G6" s="8" t="s">
        <v>313</v>
      </c>
      <c r="H6" s="137" t="s">
        <v>313</v>
      </c>
      <c r="I6" s="11"/>
      <c r="J6" s="144"/>
      <c r="K6" s="128"/>
      <c r="L6" s="204"/>
    </row>
    <row r="7" spans="1:12" ht="14.25" x14ac:dyDescent="0.15">
      <c r="A7" s="196"/>
      <c r="B7" s="138"/>
      <c r="C7" s="13" t="s">
        <v>250</v>
      </c>
      <c r="D7" s="148" t="s">
        <v>664</v>
      </c>
      <c r="E7" s="177"/>
      <c r="F7" s="129" t="s">
        <v>665</v>
      </c>
      <c r="G7" s="811"/>
      <c r="H7" s="138"/>
      <c r="I7" s="13" t="s">
        <v>314</v>
      </c>
      <c r="J7" s="228" t="s">
        <v>314</v>
      </c>
      <c r="K7" s="129"/>
      <c r="L7" s="204"/>
    </row>
    <row r="8" spans="1:12" ht="14.25" x14ac:dyDescent="0.15">
      <c r="A8" s="197"/>
      <c r="B8" s="139"/>
      <c r="C8" s="13" t="s">
        <v>251</v>
      </c>
      <c r="D8" s="148"/>
      <c r="E8" s="208"/>
      <c r="F8" s="129" t="s">
        <v>666</v>
      </c>
      <c r="G8" s="812"/>
      <c r="H8" s="139"/>
      <c r="I8" s="13" t="s">
        <v>315</v>
      </c>
      <c r="J8" s="148"/>
      <c r="K8" s="129"/>
      <c r="L8" s="204"/>
    </row>
    <row r="9" spans="1:12" ht="14.25" x14ac:dyDescent="0.15">
      <c r="A9" s="197"/>
      <c r="B9" s="139"/>
      <c r="C9" s="194"/>
      <c r="D9" s="145"/>
      <c r="E9" s="158" t="s">
        <v>252</v>
      </c>
      <c r="F9" s="130" t="s">
        <v>252</v>
      </c>
      <c r="G9" s="812"/>
      <c r="H9" s="139"/>
      <c r="I9" s="13"/>
      <c r="J9" s="148"/>
      <c r="K9" s="129" t="s">
        <v>316</v>
      </c>
      <c r="L9" s="204"/>
    </row>
    <row r="10" spans="1:12" ht="14.25" x14ac:dyDescent="0.15">
      <c r="A10" s="197"/>
      <c r="B10" s="139"/>
      <c r="C10" s="195"/>
      <c r="D10" s="146"/>
      <c r="E10" s="183" t="s">
        <v>253</v>
      </c>
      <c r="F10" s="131" t="s">
        <v>253</v>
      </c>
      <c r="G10" s="812"/>
      <c r="H10" s="139"/>
      <c r="I10" s="13" t="s">
        <v>317</v>
      </c>
      <c r="J10" s="148"/>
      <c r="K10" s="129"/>
      <c r="L10" s="204"/>
    </row>
    <row r="11" spans="1:12" ht="14.25" x14ac:dyDescent="0.15">
      <c r="A11" s="197"/>
      <c r="B11" s="139"/>
      <c r="C11" s="195"/>
      <c r="D11" s="146"/>
      <c r="E11" s="17" t="s">
        <v>254</v>
      </c>
      <c r="F11" s="131" t="s">
        <v>254</v>
      </c>
      <c r="G11" s="812"/>
      <c r="H11" s="139"/>
      <c r="I11" s="13"/>
      <c r="J11" s="148"/>
      <c r="K11" s="129" t="s">
        <v>316</v>
      </c>
      <c r="L11" s="204"/>
    </row>
    <row r="12" spans="1:12" ht="14.25" x14ac:dyDescent="0.15">
      <c r="A12" s="197"/>
      <c r="B12" s="139"/>
      <c r="C12" s="195"/>
      <c r="D12" s="146"/>
      <c r="E12" s="17" t="s">
        <v>255</v>
      </c>
      <c r="F12" s="131" t="s">
        <v>255</v>
      </c>
      <c r="G12" s="812"/>
      <c r="H12" s="139"/>
      <c r="I12" s="13" t="s">
        <v>318</v>
      </c>
      <c r="J12" s="148"/>
      <c r="K12" s="129"/>
      <c r="L12" s="204"/>
    </row>
    <row r="13" spans="1:12" ht="14.25" x14ac:dyDescent="0.15">
      <c r="A13" s="197"/>
      <c r="B13" s="139"/>
      <c r="C13" s="195"/>
      <c r="D13" s="146"/>
      <c r="E13" s="17" t="s">
        <v>256</v>
      </c>
      <c r="F13" s="131" t="s">
        <v>256</v>
      </c>
      <c r="G13" s="812"/>
      <c r="H13" s="139"/>
      <c r="I13" s="817"/>
      <c r="J13" s="238"/>
      <c r="K13" s="235" t="s">
        <v>318</v>
      </c>
      <c r="L13" s="204"/>
    </row>
    <row r="14" spans="1:12" ht="14.25" x14ac:dyDescent="0.15">
      <c r="A14" s="197"/>
      <c r="B14" s="139"/>
      <c r="C14" s="195"/>
      <c r="D14" s="146"/>
      <c r="E14" s="17" t="s">
        <v>257</v>
      </c>
      <c r="F14" s="131" t="s">
        <v>257</v>
      </c>
      <c r="G14" s="812"/>
      <c r="H14" s="139"/>
      <c r="I14" s="818"/>
      <c r="J14" s="227"/>
      <c r="K14" s="236" t="s">
        <v>319</v>
      </c>
      <c r="L14" s="204"/>
    </row>
    <row r="15" spans="1:12" ht="14.25" x14ac:dyDescent="0.15">
      <c r="A15" s="197"/>
      <c r="B15" s="139"/>
      <c r="C15" s="195"/>
      <c r="D15" s="146"/>
      <c r="E15" s="183" t="s">
        <v>258</v>
      </c>
      <c r="F15" s="247" t="s">
        <v>258</v>
      </c>
      <c r="G15" s="812"/>
      <c r="H15" s="139"/>
      <c r="I15" s="818"/>
      <c r="J15" s="239" t="s">
        <v>637</v>
      </c>
      <c r="K15" s="237"/>
      <c r="L15" s="204"/>
    </row>
    <row r="16" spans="1:12" ht="14.25" x14ac:dyDescent="0.15">
      <c r="A16" s="197"/>
      <c r="B16" s="139"/>
      <c r="C16" s="195"/>
      <c r="D16" s="146"/>
      <c r="E16" s="17" t="s">
        <v>259</v>
      </c>
      <c r="F16" s="131" t="s">
        <v>259</v>
      </c>
      <c r="G16" s="812"/>
      <c r="H16" s="139"/>
      <c r="I16" s="818"/>
      <c r="J16" s="240" t="s">
        <v>638</v>
      </c>
      <c r="K16" s="237"/>
      <c r="L16" s="204"/>
    </row>
    <row r="17" spans="1:12" ht="14.25" x14ac:dyDescent="0.15">
      <c r="A17" s="197"/>
      <c r="B17" s="139"/>
      <c r="C17" s="195"/>
      <c r="D17" s="146"/>
      <c r="E17" s="17"/>
      <c r="F17" s="131"/>
      <c r="G17" s="812"/>
      <c r="H17" s="139"/>
      <c r="I17" s="818"/>
      <c r="J17" s="240" t="s">
        <v>639</v>
      </c>
      <c r="K17" s="237"/>
      <c r="L17" s="204"/>
    </row>
    <row r="18" spans="1:12" ht="14.25" x14ac:dyDescent="0.15">
      <c r="A18" s="197"/>
      <c r="B18" s="139"/>
      <c r="C18" s="195"/>
      <c r="D18" s="146"/>
      <c r="E18" s="17" t="s">
        <v>260</v>
      </c>
      <c r="F18" s="131" t="s">
        <v>260</v>
      </c>
      <c r="G18" s="812"/>
      <c r="H18" s="139"/>
      <c r="I18" s="818"/>
      <c r="J18" s="240" t="s">
        <v>640</v>
      </c>
      <c r="K18" s="237"/>
      <c r="L18" s="204"/>
    </row>
    <row r="19" spans="1:12" ht="24" x14ac:dyDescent="0.15">
      <c r="A19" s="197"/>
      <c r="B19" s="139"/>
      <c r="C19" s="195"/>
      <c r="D19" s="146"/>
      <c r="E19" s="184" t="s">
        <v>261</v>
      </c>
      <c r="F19" s="248" t="s">
        <v>261</v>
      </c>
      <c r="G19" s="812"/>
      <c r="H19" s="139"/>
      <c r="I19" s="818"/>
      <c r="J19" s="241" t="s">
        <v>641</v>
      </c>
      <c r="K19" s="237"/>
      <c r="L19" s="204"/>
    </row>
    <row r="20" spans="1:12" ht="24" x14ac:dyDescent="0.15">
      <c r="A20" s="197"/>
      <c r="B20" s="139"/>
      <c r="C20" s="195"/>
      <c r="D20" s="146"/>
      <c r="E20" s="167" t="s">
        <v>262</v>
      </c>
      <c r="F20" s="249" t="s">
        <v>262</v>
      </c>
      <c r="G20" s="812"/>
      <c r="H20" s="139"/>
      <c r="I20" s="818"/>
      <c r="J20" s="241" t="s">
        <v>642</v>
      </c>
      <c r="K20" s="237"/>
      <c r="L20" s="204"/>
    </row>
    <row r="21" spans="1:12" ht="14.25" x14ac:dyDescent="0.15">
      <c r="A21" s="197"/>
      <c r="B21" s="139"/>
      <c r="C21" s="195"/>
      <c r="D21" s="146"/>
      <c r="E21" s="167" t="s">
        <v>263</v>
      </c>
      <c r="F21" s="249" t="s">
        <v>263</v>
      </c>
      <c r="G21" s="812"/>
      <c r="H21" s="139"/>
      <c r="I21" s="818"/>
      <c r="J21" s="242" t="s">
        <v>643</v>
      </c>
      <c r="K21" s="237"/>
      <c r="L21" s="204"/>
    </row>
    <row r="22" spans="1:12" ht="24" x14ac:dyDescent="0.15">
      <c r="A22" s="197"/>
      <c r="B22" s="139"/>
      <c r="C22" s="195"/>
      <c r="D22" s="146"/>
      <c r="E22" s="167" t="s">
        <v>263</v>
      </c>
      <c r="F22" s="249" t="s">
        <v>263</v>
      </c>
      <c r="G22" s="812"/>
      <c r="H22" s="139"/>
      <c r="I22" s="818"/>
      <c r="J22" s="241" t="s">
        <v>669</v>
      </c>
      <c r="K22" s="237"/>
      <c r="L22" s="204"/>
    </row>
    <row r="23" spans="1:12" ht="24" x14ac:dyDescent="0.15">
      <c r="A23" s="197"/>
      <c r="B23" s="139"/>
      <c r="C23" s="195"/>
      <c r="D23" s="146"/>
      <c r="E23" s="209" t="s">
        <v>264</v>
      </c>
      <c r="F23" s="250" t="s">
        <v>264</v>
      </c>
      <c r="G23" s="812"/>
      <c r="H23" s="139"/>
      <c r="I23" s="818"/>
      <c r="J23" s="241" t="s">
        <v>670</v>
      </c>
      <c r="K23" s="237"/>
      <c r="L23" s="204"/>
    </row>
    <row r="24" spans="1:12" ht="24" x14ac:dyDescent="0.15">
      <c r="A24" s="197"/>
      <c r="B24" s="139"/>
      <c r="C24" s="195"/>
      <c r="D24" s="146"/>
      <c r="E24" s="210"/>
      <c r="F24" s="251"/>
      <c r="G24" s="812"/>
      <c r="H24" s="139"/>
      <c r="I24" s="818"/>
      <c r="J24" s="241" t="s">
        <v>668</v>
      </c>
      <c r="K24" s="237"/>
      <c r="L24" s="204"/>
    </row>
    <row r="25" spans="1:12" ht="24" x14ac:dyDescent="0.15">
      <c r="A25" s="197"/>
      <c r="B25" s="139"/>
      <c r="C25" s="195"/>
      <c r="D25" s="146"/>
      <c r="E25" s="17"/>
      <c r="F25" s="131"/>
      <c r="G25" s="812"/>
      <c r="H25" s="139"/>
      <c r="I25" s="818"/>
      <c r="J25" s="241" t="s">
        <v>671</v>
      </c>
      <c r="K25" s="237"/>
      <c r="L25" s="204"/>
    </row>
    <row r="26" spans="1:12" ht="14.25" x14ac:dyDescent="0.15">
      <c r="A26" s="197"/>
      <c r="B26" s="139"/>
      <c r="C26" s="195"/>
      <c r="D26" s="146"/>
      <c r="E26" s="134"/>
      <c r="F26" s="155"/>
      <c r="G26" s="812"/>
      <c r="H26" s="139"/>
      <c r="I26" s="818"/>
      <c r="J26" s="241" t="s">
        <v>644</v>
      </c>
      <c r="K26" s="237"/>
      <c r="L26" s="204"/>
    </row>
    <row r="27" spans="1:12" ht="14.25" x14ac:dyDescent="0.15">
      <c r="A27" s="197"/>
      <c r="B27" s="139"/>
      <c r="C27" s="13" t="s">
        <v>265</v>
      </c>
      <c r="D27" s="148" t="s">
        <v>265</v>
      </c>
      <c r="E27" s="13"/>
      <c r="F27" s="252"/>
      <c r="G27" s="812"/>
      <c r="H27" s="139"/>
      <c r="I27" s="819"/>
      <c r="J27" s="241" t="s">
        <v>645</v>
      </c>
      <c r="K27" s="80"/>
      <c r="L27" s="204"/>
    </row>
    <row r="28" spans="1:12" ht="14.25" x14ac:dyDescent="0.15">
      <c r="A28" s="197"/>
      <c r="B28" s="139"/>
      <c r="C28" s="13" t="s">
        <v>266</v>
      </c>
      <c r="D28" s="148" t="s">
        <v>606</v>
      </c>
      <c r="E28" s="13"/>
      <c r="F28" s="252"/>
      <c r="G28" s="812"/>
      <c r="H28" s="139"/>
      <c r="I28" s="16" t="s">
        <v>320</v>
      </c>
      <c r="J28" s="149" t="s">
        <v>320</v>
      </c>
      <c r="K28" s="130"/>
      <c r="L28" s="204"/>
    </row>
    <row r="29" spans="1:12" ht="14.25" x14ac:dyDescent="0.15">
      <c r="A29" s="197"/>
      <c r="B29" s="139"/>
      <c r="C29" s="817"/>
      <c r="D29" s="168" t="s">
        <v>605</v>
      </c>
      <c r="E29" s="13" t="s">
        <v>266</v>
      </c>
      <c r="F29" s="252"/>
      <c r="G29" s="812"/>
      <c r="H29" s="139"/>
      <c r="I29" s="17" t="s">
        <v>321</v>
      </c>
      <c r="J29" s="230" t="s">
        <v>321</v>
      </c>
      <c r="K29" s="131"/>
      <c r="L29" s="204"/>
    </row>
    <row r="30" spans="1:12" ht="14.25" x14ac:dyDescent="0.15">
      <c r="A30" s="197"/>
      <c r="B30" s="139"/>
      <c r="C30" s="819"/>
      <c r="D30" s="169" t="s">
        <v>607</v>
      </c>
      <c r="E30" s="13" t="s">
        <v>267</v>
      </c>
      <c r="F30" s="252"/>
      <c r="G30" s="812"/>
      <c r="H30" s="139"/>
      <c r="I30" s="17"/>
      <c r="J30" s="230" t="s">
        <v>649</v>
      </c>
      <c r="K30" s="131"/>
      <c r="L30" s="204"/>
    </row>
    <row r="31" spans="1:12" ht="14.25" x14ac:dyDescent="0.15">
      <c r="A31" s="197"/>
      <c r="B31" s="139"/>
      <c r="C31" s="120"/>
      <c r="D31" s="170" t="s">
        <v>608</v>
      </c>
      <c r="E31" s="13"/>
      <c r="F31" s="252"/>
      <c r="G31" s="812"/>
      <c r="H31" s="139"/>
      <c r="I31" s="17" t="s">
        <v>322</v>
      </c>
      <c r="J31" s="230" t="s">
        <v>322</v>
      </c>
      <c r="K31" s="131"/>
      <c r="L31" s="204"/>
    </row>
    <row r="32" spans="1:12" ht="14.25" x14ac:dyDescent="0.15">
      <c r="A32" s="197"/>
      <c r="B32" s="139"/>
      <c r="C32" s="120"/>
      <c r="D32" s="170"/>
      <c r="E32" s="13"/>
      <c r="F32" s="129"/>
      <c r="G32" s="812"/>
      <c r="H32" s="139"/>
      <c r="I32" s="134"/>
      <c r="J32" s="171" t="s">
        <v>650</v>
      </c>
      <c r="K32" s="155"/>
      <c r="L32" s="204"/>
    </row>
    <row r="33" spans="1:12" ht="14.25" x14ac:dyDescent="0.15">
      <c r="A33" s="197"/>
      <c r="B33" s="139"/>
      <c r="C33" s="120"/>
      <c r="D33" s="170" t="s">
        <v>667</v>
      </c>
      <c r="E33" s="13"/>
      <c r="F33" s="129"/>
      <c r="G33" s="812"/>
      <c r="H33" s="139"/>
      <c r="I33" s="134"/>
      <c r="J33" s="171" t="s">
        <v>646</v>
      </c>
      <c r="K33" s="155"/>
      <c r="L33" s="204"/>
    </row>
    <row r="34" spans="1:12" ht="14.25" x14ac:dyDescent="0.15">
      <c r="A34" s="197"/>
      <c r="B34" s="139"/>
      <c r="C34" s="120"/>
      <c r="D34" s="170"/>
      <c r="E34" s="13"/>
      <c r="F34" s="129"/>
      <c r="G34" s="812"/>
      <c r="H34" s="139"/>
      <c r="I34" s="134"/>
      <c r="J34" s="171" t="s">
        <v>647</v>
      </c>
      <c r="K34" s="155"/>
      <c r="L34" s="204"/>
    </row>
    <row r="35" spans="1:12" ht="14.25" x14ac:dyDescent="0.15">
      <c r="A35" s="197"/>
      <c r="B35" s="139"/>
      <c r="C35" s="16" t="s">
        <v>268</v>
      </c>
      <c r="D35" s="152" t="s">
        <v>268</v>
      </c>
      <c r="E35" s="13"/>
      <c r="F35" s="129"/>
      <c r="G35" s="812"/>
      <c r="H35" s="139"/>
      <c r="I35" s="134"/>
      <c r="J35" s="171" t="s">
        <v>648</v>
      </c>
      <c r="K35" s="155"/>
      <c r="L35" s="204"/>
    </row>
    <row r="36" spans="1:12" ht="14.25" x14ac:dyDescent="0.15">
      <c r="A36" s="197"/>
      <c r="B36" s="139"/>
      <c r="C36" s="17" t="s">
        <v>269</v>
      </c>
      <c r="D36" s="153" t="s">
        <v>269</v>
      </c>
      <c r="E36" s="13"/>
      <c r="F36" s="129"/>
      <c r="G36" s="812"/>
      <c r="H36" s="139"/>
      <c r="I36" s="134"/>
      <c r="J36" s="171"/>
      <c r="K36" s="155"/>
      <c r="L36" s="204"/>
    </row>
    <row r="37" spans="1:12" ht="14.25" x14ac:dyDescent="0.15">
      <c r="A37" s="197"/>
      <c r="B37" s="139"/>
      <c r="C37" s="17" t="s">
        <v>270</v>
      </c>
      <c r="D37" s="153" t="s">
        <v>270</v>
      </c>
      <c r="E37" s="13"/>
      <c r="F37" s="252"/>
      <c r="G37" s="812"/>
      <c r="H37" s="139"/>
      <c r="I37" s="18" t="s">
        <v>276</v>
      </c>
      <c r="J37" s="154"/>
      <c r="K37" s="132"/>
      <c r="L37" s="204"/>
    </row>
    <row r="38" spans="1:12" ht="14.25" x14ac:dyDescent="0.15">
      <c r="A38" s="197"/>
      <c r="B38" s="139"/>
      <c r="C38" s="134"/>
      <c r="D38" s="171" t="s">
        <v>612</v>
      </c>
      <c r="E38" s="13"/>
      <c r="F38" s="252"/>
      <c r="G38" s="812"/>
      <c r="H38" s="139"/>
      <c r="I38" s="13"/>
      <c r="J38" s="148"/>
      <c r="K38" s="129" t="s">
        <v>274</v>
      </c>
      <c r="L38" s="204"/>
    </row>
    <row r="39" spans="1:12" ht="14.25" x14ac:dyDescent="0.15">
      <c r="A39" s="197"/>
      <c r="B39" s="139"/>
      <c r="C39" s="134"/>
      <c r="D39" s="206" t="s">
        <v>613</v>
      </c>
      <c r="E39" s="13"/>
      <c r="F39" s="252"/>
      <c r="G39" s="812"/>
      <c r="H39" s="139"/>
      <c r="I39" s="16" t="s">
        <v>355</v>
      </c>
      <c r="J39" s="149" t="s">
        <v>355</v>
      </c>
      <c r="K39" s="130"/>
      <c r="L39" s="204"/>
    </row>
    <row r="40" spans="1:12" ht="24" x14ac:dyDescent="0.15">
      <c r="A40" s="197"/>
      <c r="B40" s="139"/>
      <c r="C40" s="134"/>
      <c r="D40" s="206" t="s">
        <v>614</v>
      </c>
      <c r="E40" s="13"/>
      <c r="F40" s="252"/>
      <c r="G40" s="812"/>
      <c r="H40" s="139"/>
      <c r="I40" s="17" t="s">
        <v>323</v>
      </c>
      <c r="J40" s="230" t="s">
        <v>323</v>
      </c>
      <c r="K40" s="131"/>
      <c r="L40" s="204"/>
    </row>
    <row r="41" spans="1:12" ht="24" x14ac:dyDescent="0.15">
      <c r="A41" s="197"/>
      <c r="B41" s="139"/>
      <c r="C41" s="134"/>
      <c r="D41" s="206" t="s">
        <v>615</v>
      </c>
      <c r="E41" s="13"/>
      <c r="F41" s="252"/>
      <c r="G41" s="812"/>
      <c r="H41" s="139"/>
      <c r="I41" s="17" t="s">
        <v>324</v>
      </c>
      <c r="J41" s="153"/>
      <c r="K41" s="131"/>
      <c r="L41" s="204"/>
    </row>
    <row r="42" spans="1:12" ht="22.5" x14ac:dyDescent="0.15">
      <c r="A42" s="197"/>
      <c r="B42" s="139"/>
      <c r="C42" s="134"/>
      <c r="D42" s="207" t="s">
        <v>616</v>
      </c>
      <c r="E42" s="13"/>
      <c r="F42" s="148"/>
      <c r="G42" s="813"/>
      <c r="H42" s="140"/>
      <c r="I42" s="18" t="s">
        <v>325</v>
      </c>
      <c r="J42" s="150" t="s">
        <v>325</v>
      </c>
      <c r="K42" s="132"/>
      <c r="L42" s="204"/>
    </row>
    <row r="43" spans="1:12" ht="14.25" x14ac:dyDescent="0.15">
      <c r="A43" s="197"/>
      <c r="B43" s="139"/>
      <c r="C43" s="18" t="s">
        <v>271</v>
      </c>
      <c r="D43" s="154" t="s">
        <v>271</v>
      </c>
      <c r="E43" s="13"/>
      <c r="F43" s="148"/>
      <c r="G43" s="12" t="s">
        <v>326</v>
      </c>
      <c r="H43" s="141" t="s">
        <v>326</v>
      </c>
      <c r="I43" s="13"/>
      <c r="J43" s="148"/>
      <c r="K43" s="129"/>
      <c r="L43" s="204"/>
    </row>
    <row r="44" spans="1:12" ht="14.25" x14ac:dyDescent="0.15">
      <c r="A44" s="197"/>
      <c r="B44" s="139"/>
      <c r="C44" s="133"/>
      <c r="D44" s="151"/>
      <c r="E44" s="13"/>
      <c r="F44" s="148"/>
      <c r="G44" s="811"/>
      <c r="H44" s="138"/>
      <c r="I44" s="16" t="s">
        <v>327</v>
      </c>
      <c r="J44" s="231" t="s">
        <v>327</v>
      </c>
      <c r="K44" s="130"/>
      <c r="L44" s="204"/>
    </row>
    <row r="45" spans="1:12" ht="14.25" x14ac:dyDescent="0.15">
      <c r="A45" s="197"/>
      <c r="B45" s="139"/>
      <c r="C45" s="13" t="s">
        <v>272</v>
      </c>
      <c r="D45" s="148"/>
      <c r="E45" s="13"/>
      <c r="F45" s="148"/>
      <c r="G45" s="812"/>
      <c r="H45" s="139"/>
      <c r="I45" s="18" t="s">
        <v>328</v>
      </c>
      <c r="J45" s="232" t="s">
        <v>328</v>
      </c>
      <c r="K45" s="132"/>
      <c r="L45" s="204"/>
    </row>
    <row r="46" spans="1:12" ht="14.25" x14ac:dyDescent="0.15">
      <c r="A46" s="197"/>
      <c r="B46" s="139"/>
      <c r="C46" s="13"/>
      <c r="D46" s="148" t="s">
        <v>617</v>
      </c>
      <c r="E46" s="186" t="s">
        <v>273</v>
      </c>
      <c r="F46" s="148"/>
      <c r="G46" s="812"/>
      <c r="H46" s="139"/>
      <c r="I46" s="133"/>
      <c r="J46" s="179" t="s">
        <v>651</v>
      </c>
      <c r="K46" s="135"/>
      <c r="L46" s="204"/>
    </row>
    <row r="47" spans="1:12" ht="14.25" x14ac:dyDescent="0.15">
      <c r="A47" s="197"/>
      <c r="B47" s="139"/>
      <c r="C47" s="13" t="s">
        <v>275</v>
      </c>
      <c r="D47" s="148"/>
      <c r="E47" s="212"/>
      <c r="F47" s="148"/>
      <c r="G47" s="812"/>
      <c r="H47" s="139"/>
      <c r="I47" s="133"/>
      <c r="J47" s="179" t="s">
        <v>652</v>
      </c>
      <c r="K47" s="135"/>
      <c r="L47" s="204"/>
    </row>
    <row r="48" spans="1:12" ht="14.25" x14ac:dyDescent="0.15">
      <c r="A48" s="197"/>
      <c r="B48" s="139"/>
      <c r="C48" s="13"/>
      <c r="D48" s="148" t="s">
        <v>618</v>
      </c>
      <c r="E48" s="212" t="s">
        <v>273</v>
      </c>
      <c r="F48" s="148"/>
      <c r="G48" s="812"/>
      <c r="H48" s="139"/>
      <c r="I48" s="133"/>
      <c r="J48" s="179" t="s">
        <v>653</v>
      </c>
      <c r="K48" s="135"/>
      <c r="L48" s="204"/>
    </row>
    <row r="49" spans="1:12" ht="14.25" x14ac:dyDescent="0.15">
      <c r="A49" s="197"/>
      <c r="B49" s="139"/>
      <c r="C49" s="13" t="s">
        <v>276</v>
      </c>
      <c r="D49" s="148"/>
      <c r="E49" s="212"/>
      <c r="F49" s="148"/>
      <c r="G49" s="812"/>
      <c r="H49" s="139"/>
      <c r="I49" s="133"/>
      <c r="J49" s="179" t="s">
        <v>654</v>
      </c>
      <c r="K49" s="135"/>
      <c r="L49" s="204"/>
    </row>
    <row r="50" spans="1:12" ht="14.25" x14ac:dyDescent="0.15">
      <c r="A50" s="197"/>
      <c r="B50" s="139"/>
      <c r="C50" s="13"/>
      <c r="D50" s="148" t="s">
        <v>619</v>
      </c>
      <c r="E50" s="212" t="s">
        <v>274</v>
      </c>
      <c r="F50" s="148"/>
      <c r="G50" s="812"/>
      <c r="H50" s="139"/>
      <c r="I50" s="133"/>
      <c r="J50" s="181" t="s">
        <v>655</v>
      </c>
      <c r="K50" s="135"/>
      <c r="L50" s="204"/>
    </row>
    <row r="51" spans="1:12" ht="14.25" x14ac:dyDescent="0.15">
      <c r="A51" s="197"/>
      <c r="B51" s="139"/>
      <c r="C51" s="16" t="s">
        <v>277</v>
      </c>
      <c r="D51" s="152" t="s">
        <v>277</v>
      </c>
      <c r="E51" s="13"/>
      <c r="F51" s="148"/>
      <c r="G51" s="812"/>
      <c r="H51" s="139"/>
      <c r="I51" s="133"/>
      <c r="J51" s="179"/>
      <c r="K51" s="135"/>
      <c r="L51" s="204"/>
    </row>
    <row r="52" spans="1:12" ht="14.25" x14ac:dyDescent="0.15">
      <c r="A52" s="197"/>
      <c r="B52" s="139"/>
      <c r="C52" s="178" t="s">
        <v>279</v>
      </c>
      <c r="D52" s="154" t="s">
        <v>279</v>
      </c>
      <c r="E52" s="13"/>
      <c r="F52" s="148"/>
      <c r="G52" s="812"/>
      <c r="H52" s="139"/>
      <c r="I52" s="13" t="s">
        <v>329</v>
      </c>
      <c r="J52" s="228" t="s">
        <v>329</v>
      </c>
      <c r="K52" s="129"/>
      <c r="L52" s="204"/>
    </row>
    <row r="53" spans="1:12" ht="14.25" x14ac:dyDescent="0.15">
      <c r="A53" s="197"/>
      <c r="B53" s="139"/>
      <c r="C53" s="133"/>
      <c r="D53" s="151" t="s">
        <v>620</v>
      </c>
      <c r="E53" s="13"/>
      <c r="F53" s="148"/>
      <c r="G53" s="812"/>
      <c r="H53" s="139"/>
      <c r="I53" s="817"/>
      <c r="J53" s="145"/>
      <c r="K53" s="130" t="s">
        <v>330</v>
      </c>
      <c r="L53" s="204"/>
    </row>
    <row r="54" spans="1:12" ht="14.25" x14ac:dyDescent="0.15">
      <c r="A54" s="197"/>
      <c r="B54" s="139"/>
      <c r="C54" s="177"/>
      <c r="D54" s="227"/>
      <c r="E54" s="177"/>
      <c r="F54" s="148"/>
      <c r="G54" s="812"/>
      <c r="H54" s="139"/>
      <c r="I54" s="819"/>
      <c r="J54" s="147"/>
      <c r="K54" s="132" t="s">
        <v>331</v>
      </c>
      <c r="L54" s="204"/>
    </row>
    <row r="55" spans="1:12" ht="14.25" x14ac:dyDescent="0.15">
      <c r="A55" s="12" t="s">
        <v>278</v>
      </c>
      <c r="B55" s="141" t="s">
        <v>278</v>
      </c>
      <c r="C55" s="80"/>
      <c r="D55" s="200"/>
      <c r="E55" s="177"/>
      <c r="F55" s="148"/>
      <c r="G55" s="812"/>
      <c r="H55" s="139"/>
      <c r="I55" s="127"/>
      <c r="J55" s="170" t="s">
        <v>657</v>
      </c>
      <c r="K55" s="176"/>
      <c r="L55" s="204"/>
    </row>
    <row r="56" spans="1:12" ht="14.25" x14ac:dyDescent="0.15">
      <c r="A56" s="12" t="s">
        <v>621</v>
      </c>
      <c r="B56" s="141" t="s">
        <v>621</v>
      </c>
      <c r="C56" s="13"/>
      <c r="D56" s="148"/>
      <c r="E56" s="177"/>
      <c r="F56" s="148"/>
      <c r="G56" s="812"/>
      <c r="H56" s="139"/>
      <c r="I56" s="127"/>
      <c r="J56" s="170"/>
      <c r="K56" s="176"/>
      <c r="L56" s="204"/>
    </row>
    <row r="57" spans="1:12" ht="14.25" x14ac:dyDescent="0.15">
      <c r="A57" s="811"/>
      <c r="B57" s="138"/>
      <c r="C57" s="16" t="s">
        <v>280</v>
      </c>
      <c r="D57" s="152"/>
      <c r="E57" s="177"/>
      <c r="F57" s="148"/>
      <c r="G57" s="812"/>
      <c r="H57" s="139"/>
      <c r="I57" s="127"/>
      <c r="J57" s="170"/>
      <c r="K57" s="176"/>
      <c r="L57" s="204"/>
    </row>
    <row r="58" spans="1:12" ht="14.25" x14ac:dyDescent="0.15">
      <c r="A58" s="812"/>
      <c r="B58" s="139"/>
      <c r="C58" s="156"/>
      <c r="D58" s="172" t="s">
        <v>672</v>
      </c>
      <c r="E58" s="177"/>
      <c r="F58" s="148" t="s">
        <v>673</v>
      </c>
      <c r="G58" s="812"/>
      <c r="H58" s="139"/>
      <c r="I58" s="127"/>
      <c r="J58" s="170"/>
      <c r="K58" s="176"/>
      <c r="L58" s="204"/>
    </row>
    <row r="59" spans="1:12" ht="14.25" x14ac:dyDescent="0.15">
      <c r="A59" s="812"/>
      <c r="B59" s="139"/>
      <c r="C59" s="17" t="s">
        <v>281</v>
      </c>
      <c r="D59" s="153" t="s">
        <v>281</v>
      </c>
      <c r="E59" s="177"/>
      <c r="F59" s="148"/>
      <c r="G59" s="812"/>
      <c r="H59" s="139"/>
      <c r="I59" s="127"/>
      <c r="J59" s="170"/>
      <c r="K59" s="176"/>
      <c r="L59" s="204"/>
    </row>
    <row r="60" spans="1:12" ht="14.25" x14ac:dyDescent="0.15">
      <c r="A60" s="812"/>
      <c r="B60" s="139"/>
      <c r="C60" s="17" t="s">
        <v>282</v>
      </c>
      <c r="D60" s="153"/>
      <c r="E60" s="177"/>
      <c r="F60" s="148"/>
      <c r="G60" s="812"/>
      <c r="H60" s="139"/>
      <c r="I60" s="127"/>
      <c r="J60" s="170"/>
      <c r="K60" s="176"/>
      <c r="L60" s="204"/>
    </row>
    <row r="61" spans="1:12" ht="14.25" x14ac:dyDescent="0.15">
      <c r="A61" s="812"/>
      <c r="B61" s="139"/>
      <c r="C61" s="17" t="s">
        <v>283</v>
      </c>
      <c r="D61" s="153" t="s">
        <v>283</v>
      </c>
      <c r="E61" s="177"/>
      <c r="F61" s="148"/>
      <c r="G61" s="812"/>
      <c r="H61" s="139"/>
      <c r="I61" s="16" t="s">
        <v>332</v>
      </c>
      <c r="J61" s="233" t="s">
        <v>656</v>
      </c>
      <c r="K61" s="130"/>
      <c r="L61" s="204"/>
    </row>
    <row r="62" spans="1:12" ht="14.25" x14ac:dyDescent="0.15">
      <c r="A62" s="812"/>
      <c r="B62" s="139"/>
      <c r="C62" s="134"/>
      <c r="D62" s="171" t="s">
        <v>622</v>
      </c>
      <c r="E62" s="177"/>
      <c r="F62" s="148"/>
      <c r="G62" s="812"/>
      <c r="H62" s="139"/>
      <c r="I62" s="156"/>
      <c r="J62" s="172"/>
      <c r="K62" s="157"/>
      <c r="L62" s="204"/>
    </row>
    <row r="63" spans="1:12" ht="14.25" x14ac:dyDescent="0.15">
      <c r="A63" s="813"/>
      <c r="B63" s="140"/>
      <c r="C63" s="18" t="s">
        <v>284</v>
      </c>
      <c r="D63" s="154"/>
      <c r="E63" s="177"/>
      <c r="F63" s="148"/>
      <c r="G63" s="813"/>
      <c r="H63" s="139"/>
      <c r="I63" s="17" t="s">
        <v>324</v>
      </c>
      <c r="J63" s="153"/>
      <c r="K63" s="131"/>
      <c r="L63" s="204"/>
    </row>
    <row r="64" spans="1:12" ht="14.25" x14ac:dyDescent="0.15">
      <c r="A64" s="126"/>
      <c r="B64" s="140"/>
      <c r="C64" s="237"/>
      <c r="D64" s="243"/>
      <c r="E64" s="177"/>
      <c r="F64" s="151"/>
      <c r="G64" s="126"/>
      <c r="H64" s="139"/>
      <c r="I64" s="18" t="s">
        <v>333</v>
      </c>
      <c r="J64" s="150" t="s">
        <v>333</v>
      </c>
      <c r="K64" s="155"/>
      <c r="L64" s="204"/>
    </row>
    <row r="65" spans="1:12" ht="14.25" x14ac:dyDescent="0.15">
      <c r="A65" s="12" t="s">
        <v>285</v>
      </c>
      <c r="B65" s="141" t="s">
        <v>285</v>
      </c>
      <c r="C65" s="80"/>
      <c r="D65" s="200"/>
      <c r="E65" s="177"/>
      <c r="F65" s="151"/>
      <c r="G65" s="12"/>
      <c r="H65" s="191"/>
      <c r="I65" s="80"/>
      <c r="J65" s="200"/>
      <c r="K65" s="132"/>
      <c r="L65" s="204"/>
    </row>
    <row r="66" spans="1:12" ht="15" thickBot="1" x14ac:dyDescent="0.2">
      <c r="A66" s="197"/>
      <c r="B66" s="139"/>
      <c r="C66" s="16" t="s">
        <v>281</v>
      </c>
      <c r="D66" s="152" t="s">
        <v>281</v>
      </c>
      <c r="E66" s="177"/>
      <c r="F66" s="148"/>
      <c r="G66" s="805" t="s">
        <v>351</v>
      </c>
      <c r="H66" s="806"/>
      <c r="I66" s="806"/>
      <c r="J66" s="806"/>
      <c r="K66" s="806"/>
      <c r="L66" s="204"/>
    </row>
    <row r="67" spans="1:12" ht="14.25" x14ac:dyDescent="0.15">
      <c r="A67" s="197"/>
      <c r="B67" s="139"/>
      <c r="C67" s="156"/>
      <c r="D67" s="172"/>
      <c r="E67" s="177"/>
      <c r="F67" s="151"/>
      <c r="G67" s="809" t="s">
        <v>352</v>
      </c>
      <c r="H67" s="810"/>
      <c r="I67" s="810"/>
      <c r="J67" s="810"/>
      <c r="K67" s="810"/>
      <c r="L67" s="204"/>
    </row>
    <row r="68" spans="1:12" ht="14.25" x14ac:dyDescent="0.15">
      <c r="A68" s="197"/>
      <c r="B68" s="139"/>
      <c r="C68" s="17" t="s">
        <v>282</v>
      </c>
      <c r="D68" s="153"/>
      <c r="E68" s="177"/>
      <c r="F68" s="148"/>
      <c r="G68" s="12" t="s">
        <v>334</v>
      </c>
      <c r="H68" s="141" t="s">
        <v>334</v>
      </c>
      <c r="I68" s="13"/>
      <c r="J68" s="148"/>
      <c r="K68" s="129"/>
      <c r="L68" s="204"/>
    </row>
    <row r="69" spans="1:12" ht="14.25" x14ac:dyDescent="0.15">
      <c r="A69" s="197"/>
      <c r="B69" s="139"/>
      <c r="C69" s="17" t="s">
        <v>286</v>
      </c>
      <c r="D69" s="153" t="s">
        <v>286</v>
      </c>
      <c r="E69" s="177"/>
      <c r="F69" s="148"/>
      <c r="G69" s="12"/>
      <c r="H69" s="142"/>
      <c r="I69" s="13" t="s">
        <v>334</v>
      </c>
      <c r="J69" s="148"/>
      <c r="K69" s="129"/>
      <c r="L69" s="204"/>
    </row>
    <row r="70" spans="1:12" ht="14.25" x14ac:dyDescent="0.15">
      <c r="A70" s="197"/>
      <c r="B70" s="139"/>
      <c r="C70" s="17" t="s">
        <v>287</v>
      </c>
      <c r="D70" s="153" t="s">
        <v>287</v>
      </c>
      <c r="E70" s="177"/>
      <c r="F70" s="161"/>
      <c r="G70" s="12" t="s">
        <v>336</v>
      </c>
      <c r="H70" s="141" t="s">
        <v>336</v>
      </c>
      <c r="I70" s="13"/>
      <c r="J70" s="148"/>
      <c r="K70" s="129"/>
      <c r="L70" s="204"/>
    </row>
    <row r="71" spans="1:12" ht="14.25" x14ac:dyDescent="0.15">
      <c r="A71" s="198"/>
      <c r="B71" s="140"/>
      <c r="C71" s="17" t="s">
        <v>288</v>
      </c>
      <c r="D71" s="153" t="s">
        <v>288</v>
      </c>
      <c r="E71" s="177"/>
      <c r="F71" s="151"/>
      <c r="G71" s="12"/>
      <c r="H71" s="142"/>
      <c r="I71" s="13" t="s">
        <v>335</v>
      </c>
      <c r="J71" s="148"/>
      <c r="K71" s="129"/>
      <c r="L71" s="204"/>
    </row>
    <row r="72" spans="1:12" ht="14.25" x14ac:dyDescent="0.15">
      <c r="A72" s="121"/>
      <c r="B72" s="140"/>
      <c r="C72" s="17" t="s">
        <v>289</v>
      </c>
      <c r="D72" s="153" t="s">
        <v>289</v>
      </c>
      <c r="E72" s="177"/>
      <c r="F72" s="151"/>
      <c r="G72" s="12"/>
      <c r="H72" s="142"/>
      <c r="I72" s="13"/>
      <c r="J72" s="148"/>
      <c r="K72" s="129"/>
      <c r="L72" s="204"/>
    </row>
    <row r="73" spans="1:12" ht="14.25" x14ac:dyDescent="0.15">
      <c r="A73" s="201"/>
      <c r="B73" s="258"/>
      <c r="C73" s="17" t="s">
        <v>283</v>
      </c>
      <c r="D73" s="153" t="s">
        <v>283</v>
      </c>
      <c r="E73" s="13"/>
      <c r="F73" s="148"/>
      <c r="G73" s="12" t="s">
        <v>337</v>
      </c>
      <c r="H73" s="142"/>
      <c r="I73" s="13"/>
      <c r="J73" s="148"/>
      <c r="K73" s="129"/>
      <c r="L73" s="204"/>
    </row>
    <row r="74" spans="1:12" ht="14.25" x14ac:dyDescent="0.15">
      <c r="A74" s="201"/>
      <c r="B74" s="221"/>
      <c r="C74" s="17" t="s">
        <v>290</v>
      </c>
      <c r="D74" s="153" t="s">
        <v>290</v>
      </c>
      <c r="E74" s="13"/>
      <c r="F74" s="148"/>
      <c r="G74" s="12"/>
      <c r="H74" s="142"/>
      <c r="I74" s="13" t="s">
        <v>337</v>
      </c>
      <c r="J74" s="148"/>
      <c r="K74" s="129"/>
      <c r="L74" s="204"/>
    </row>
    <row r="75" spans="1:12" ht="14.25" x14ac:dyDescent="0.15">
      <c r="A75" s="201"/>
      <c r="B75" s="221"/>
      <c r="C75" s="17" t="s">
        <v>291</v>
      </c>
      <c r="D75" s="153" t="s">
        <v>291</v>
      </c>
      <c r="E75" s="13"/>
      <c r="F75" s="148"/>
      <c r="G75" s="188" t="s">
        <v>338</v>
      </c>
      <c r="H75" s="199" t="s">
        <v>338</v>
      </c>
      <c r="I75" s="13"/>
      <c r="J75" s="148"/>
      <c r="K75" s="129"/>
      <c r="L75" s="204"/>
    </row>
    <row r="76" spans="1:12" ht="14.25" x14ac:dyDescent="0.15">
      <c r="A76" s="201"/>
      <c r="B76" s="221"/>
      <c r="C76" s="17" t="s">
        <v>292</v>
      </c>
      <c r="D76" s="153" t="s">
        <v>292</v>
      </c>
      <c r="E76" s="13"/>
      <c r="F76" s="148" t="s">
        <v>623</v>
      </c>
      <c r="G76" s="12"/>
      <c r="H76" s="142"/>
      <c r="I76" s="185" t="s">
        <v>338</v>
      </c>
      <c r="J76" s="234" t="s">
        <v>338</v>
      </c>
      <c r="K76" s="129"/>
      <c r="L76" s="204"/>
    </row>
    <row r="77" spans="1:12" ht="14.25" x14ac:dyDescent="0.15">
      <c r="A77" s="201"/>
      <c r="B77" s="221"/>
      <c r="C77" s="184" t="s">
        <v>293</v>
      </c>
      <c r="D77" s="153"/>
      <c r="E77" s="13"/>
      <c r="F77" s="253" t="s">
        <v>282</v>
      </c>
      <c r="G77" s="12" t="s">
        <v>339</v>
      </c>
      <c r="H77" s="141" t="s">
        <v>339</v>
      </c>
      <c r="I77" s="13"/>
      <c r="J77" s="148"/>
      <c r="K77" s="129"/>
      <c r="L77" s="204"/>
    </row>
    <row r="78" spans="1:12" ht="14.25" x14ac:dyDescent="0.15">
      <c r="A78" s="201"/>
      <c r="B78" s="221"/>
      <c r="C78" s="167" t="s">
        <v>294</v>
      </c>
      <c r="D78" s="153"/>
      <c r="E78" s="13"/>
      <c r="F78" s="254"/>
      <c r="G78" s="811"/>
      <c r="H78" s="138"/>
      <c r="I78" s="16" t="s">
        <v>340</v>
      </c>
      <c r="J78" s="152"/>
      <c r="K78" s="130"/>
      <c r="L78" s="204"/>
    </row>
    <row r="79" spans="1:12" ht="14.25" x14ac:dyDescent="0.15">
      <c r="A79" s="201"/>
      <c r="B79" s="221"/>
      <c r="C79" s="17" t="s">
        <v>295</v>
      </c>
      <c r="D79" s="153" t="s">
        <v>295</v>
      </c>
      <c r="E79" s="211"/>
      <c r="F79" s="254"/>
      <c r="G79" s="812"/>
      <c r="H79" s="139"/>
      <c r="I79" s="156"/>
      <c r="J79" s="172"/>
      <c r="K79" s="157"/>
      <c r="L79" s="204"/>
    </row>
    <row r="80" spans="1:12" ht="14.25" x14ac:dyDescent="0.15">
      <c r="A80" s="201"/>
      <c r="B80" s="221"/>
      <c r="C80" s="18" t="s">
        <v>296</v>
      </c>
      <c r="D80" s="154" t="s">
        <v>296</v>
      </c>
      <c r="E80" s="211"/>
      <c r="F80" s="254"/>
      <c r="G80" s="812"/>
      <c r="H80" s="139"/>
      <c r="I80" s="17" t="s">
        <v>356</v>
      </c>
      <c r="J80" s="153"/>
      <c r="K80" s="131"/>
      <c r="L80" s="204"/>
    </row>
    <row r="81" spans="1:12" ht="14.25" x14ac:dyDescent="0.15">
      <c r="A81" s="201"/>
      <c r="B81" s="222"/>
      <c r="C81" s="133"/>
      <c r="D81" s="180" t="s">
        <v>626</v>
      </c>
      <c r="E81" s="13"/>
      <c r="F81" s="254"/>
      <c r="G81" s="812"/>
      <c r="H81" s="139"/>
      <c r="I81" s="184" t="s">
        <v>341</v>
      </c>
      <c r="J81" s="153"/>
      <c r="K81" s="131"/>
      <c r="L81" s="204"/>
    </row>
    <row r="82" spans="1:12" ht="14.25" x14ac:dyDescent="0.15">
      <c r="A82" s="811"/>
      <c r="B82" s="138"/>
      <c r="C82" s="133"/>
      <c r="D82" s="181" t="s">
        <v>627</v>
      </c>
      <c r="E82" s="13"/>
      <c r="F82" s="254" t="s">
        <v>623</v>
      </c>
      <c r="G82" s="812"/>
      <c r="H82" s="139"/>
      <c r="I82" s="17" t="s">
        <v>342</v>
      </c>
      <c r="J82" s="153"/>
      <c r="K82" s="131"/>
      <c r="L82" s="204"/>
    </row>
    <row r="83" spans="1:12" ht="14.25" x14ac:dyDescent="0.15">
      <c r="A83" s="812"/>
      <c r="B83" s="139"/>
      <c r="C83" s="133"/>
      <c r="D83" s="181" t="s">
        <v>628</v>
      </c>
      <c r="E83" s="13"/>
      <c r="F83" s="255" t="s">
        <v>282</v>
      </c>
      <c r="G83" s="812"/>
      <c r="H83" s="139"/>
      <c r="I83" s="134"/>
      <c r="J83" s="171"/>
      <c r="K83" s="155"/>
      <c r="L83" s="204"/>
    </row>
    <row r="84" spans="1:12" ht="14.25" x14ac:dyDescent="0.15">
      <c r="A84" s="812"/>
      <c r="B84" s="139"/>
      <c r="C84" s="133"/>
      <c r="D84" s="151" t="s">
        <v>624</v>
      </c>
      <c r="E84" s="13"/>
      <c r="F84" s="148"/>
      <c r="G84" s="812"/>
      <c r="H84" s="139"/>
      <c r="I84" s="18" t="s">
        <v>343</v>
      </c>
      <c r="J84" s="154"/>
      <c r="K84" s="132"/>
      <c r="L84" s="204"/>
    </row>
    <row r="85" spans="1:12" ht="14.25" x14ac:dyDescent="0.15">
      <c r="A85" s="812"/>
      <c r="B85" s="139"/>
      <c r="C85" s="133"/>
      <c r="D85" s="151" t="s">
        <v>625</v>
      </c>
      <c r="E85" s="13"/>
      <c r="F85" s="148"/>
      <c r="G85" s="812"/>
      <c r="H85" s="139"/>
      <c r="I85" s="13" t="s">
        <v>339</v>
      </c>
      <c r="J85" s="228" t="s">
        <v>339</v>
      </c>
      <c r="K85" s="129"/>
      <c r="L85" s="204"/>
    </row>
    <row r="86" spans="1:12" ht="14.25" x14ac:dyDescent="0.15">
      <c r="A86" s="812"/>
      <c r="B86" s="139"/>
      <c r="C86" s="13" t="s">
        <v>297</v>
      </c>
      <c r="D86" s="148"/>
      <c r="E86" s="13"/>
      <c r="F86" s="148"/>
      <c r="G86" s="812"/>
      <c r="H86" s="139"/>
      <c r="I86" s="817"/>
      <c r="J86" s="145"/>
      <c r="K86" s="130" t="s">
        <v>310</v>
      </c>
      <c r="L86" s="204" t="s">
        <v>658</v>
      </c>
    </row>
    <row r="87" spans="1:12" ht="14.25" x14ac:dyDescent="0.15">
      <c r="A87" s="812"/>
      <c r="B87" s="139"/>
      <c r="C87" s="13"/>
      <c r="D87" s="148"/>
      <c r="E87" s="13" t="s">
        <v>298</v>
      </c>
      <c r="F87" s="148"/>
      <c r="G87" s="812"/>
      <c r="H87" s="139"/>
      <c r="I87" s="818"/>
      <c r="J87" s="146"/>
      <c r="K87" s="131" t="s">
        <v>311</v>
      </c>
      <c r="L87" s="204" t="s">
        <v>659</v>
      </c>
    </row>
    <row r="88" spans="1:12" ht="14.25" x14ac:dyDescent="0.15">
      <c r="A88" s="812"/>
      <c r="B88" s="139"/>
      <c r="C88" s="13" t="s">
        <v>299</v>
      </c>
      <c r="D88" s="148"/>
      <c r="E88" s="13"/>
      <c r="F88" s="148"/>
      <c r="G88" s="813"/>
      <c r="H88" s="140"/>
      <c r="I88" s="819"/>
      <c r="J88" s="147"/>
      <c r="K88" s="132" t="s">
        <v>303</v>
      </c>
      <c r="L88" s="204" t="s">
        <v>660</v>
      </c>
    </row>
    <row r="89" spans="1:12" ht="14.25" x14ac:dyDescent="0.15">
      <c r="A89" s="812"/>
      <c r="B89" s="139"/>
      <c r="C89" s="13"/>
      <c r="D89" s="182" t="s">
        <v>629</v>
      </c>
      <c r="E89" s="13"/>
      <c r="F89" s="148"/>
      <c r="G89" s="188" t="s">
        <v>344</v>
      </c>
      <c r="H89" s="199" t="s">
        <v>662</v>
      </c>
      <c r="I89" s="13"/>
      <c r="J89" s="148"/>
      <c r="K89" s="129"/>
      <c r="L89" s="204"/>
    </row>
    <row r="90" spans="1:12" ht="14.25" x14ac:dyDescent="0.15">
      <c r="A90" s="812"/>
      <c r="B90" s="139"/>
      <c r="C90" s="13"/>
      <c r="D90" s="148" t="s">
        <v>630</v>
      </c>
      <c r="E90" s="13"/>
      <c r="F90" s="148"/>
      <c r="G90" s="811"/>
      <c r="H90" s="138"/>
      <c r="I90" s="13" t="s">
        <v>662</v>
      </c>
      <c r="J90" s="229" t="s">
        <v>662</v>
      </c>
      <c r="K90" s="129"/>
      <c r="L90" s="204"/>
    </row>
    <row r="91" spans="1:12" ht="24" x14ac:dyDescent="0.15">
      <c r="A91" s="812"/>
      <c r="B91" s="139"/>
      <c r="C91" s="13"/>
      <c r="D91" s="148" t="s">
        <v>631</v>
      </c>
      <c r="E91" s="13"/>
      <c r="F91" s="148"/>
      <c r="G91" s="812"/>
      <c r="H91" s="139"/>
      <c r="I91" s="817"/>
      <c r="J91" s="145"/>
      <c r="K91" s="190" t="s">
        <v>345</v>
      </c>
      <c r="L91" s="204"/>
    </row>
    <row r="92" spans="1:12" ht="14.25" x14ac:dyDescent="0.15">
      <c r="A92" s="812"/>
      <c r="B92" s="139"/>
      <c r="C92" s="186" t="s">
        <v>300</v>
      </c>
      <c r="D92" s="148"/>
      <c r="E92" s="13"/>
      <c r="F92" s="148"/>
      <c r="G92" s="812"/>
      <c r="H92" s="139"/>
      <c r="I92" s="818"/>
      <c r="J92" s="146"/>
      <c r="K92" s="190" t="s">
        <v>346</v>
      </c>
      <c r="L92" s="204" t="s">
        <v>661</v>
      </c>
    </row>
    <row r="93" spans="1:12" ht="14.25" x14ac:dyDescent="0.15">
      <c r="A93" s="812"/>
      <c r="B93" s="139"/>
      <c r="C93" s="817"/>
      <c r="D93" s="145"/>
      <c r="E93" s="158" t="s">
        <v>301</v>
      </c>
      <c r="F93" s="148"/>
      <c r="G93" s="812"/>
      <c r="H93" s="139"/>
      <c r="I93" s="818"/>
      <c r="J93" s="146"/>
      <c r="K93" s="814"/>
      <c r="L93" s="204"/>
    </row>
    <row r="94" spans="1:12" ht="14.25" x14ac:dyDescent="0.15">
      <c r="A94" s="812"/>
      <c r="B94" s="139"/>
      <c r="C94" s="818"/>
      <c r="D94" s="146"/>
      <c r="E94" s="159" t="s">
        <v>302</v>
      </c>
      <c r="F94" s="148"/>
      <c r="G94" s="812"/>
      <c r="H94" s="139"/>
      <c r="I94" s="818"/>
      <c r="J94" s="146"/>
      <c r="K94" s="815"/>
      <c r="L94" s="204"/>
    </row>
    <row r="95" spans="1:12" ht="14.25" x14ac:dyDescent="0.15">
      <c r="A95" s="812"/>
      <c r="B95" s="139"/>
      <c r="C95" s="819"/>
      <c r="D95" s="147"/>
      <c r="E95" s="189" t="s">
        <v>303</v>
      </c>
      <c r="F95" s="148"/>
      <c r="G95" s="812"/>
      <c r="H95" s="139"/>
      <c r="I95" s="818"/>
      <c r="J95" s="146"/>
      <c r="K95" s="815"/>
      <c r="L95" s="204"/>
    </row>
    <row r="96" spans="1:12" ht="14.25" x14ac:dyDescent="0.15">
      <c r="A96" s="812"/>
      <c r="B96" s="139"/>
      <c r="C96" s="186" t="s">
        <v>304</v>
      </c>
      <c r="D96" s="148"/>
      <c r="E96" s="213"/>
      <c r="F96" s="148"/>
      <c r="G96" s="812"/>
      <c r="H96" s="139"/>
      <c r="I96" s="818"/>
      <c r="J96" s="146"/>
      <c r="K96" s="815"/>
      <c r="L96" s="204"/>
    </row>
    <row r="97" spans="1:12" ht="14.25" x14ac:dyDescent="0.15">
      <c r="A97" s="812"/>
      <c r="B97" s="139"/>
      <c r="C97" s="817"/>
      <c r="D97" s="145"/>
      <c r="E97" s="214" t="s">
        <v>301</v>
      </c>
      <c r="F97" s="148"/>
      <c r="G97" s="812"/>
      <c r="H97" s="139"/>
      <c r="I97" s="818"/>
      <c r="J97" s="146"/>
      <c r="K97" s="815"/>
      <c r="L97" s="204"/>
    </row>
    <row r="98" spans="1:12" ht="14.25" x14ac:dyDescent="0.15">
      <c r="A98" s="812"/>
      <c r="B98" s="139"/>
      <c r="C98" s="818"/>
      <c r="D98" s="146"/>
      <c r="E98" s="159" t="s">
        <v>302</v>
      </c>
      <c r="F98" s="148"/>
      <c r="G98" s="812"/>
      <c r="H98" s="139"/>
      <c r="I98" s="818"/>
      <c r="J98" s="146"/>
      <c r="K98" s="815"/>
      <c r="L98" s="204"/>
    </row>
    <row r="99" spans="1:12" ht="14.25" x14ac:dyDescent="0.15">
      <c r="A99" s="812"/>
      <c r="B99" s="139"/>
      <c r="C99" s="819"/>
      <c r="D99" s="147"/>
      <c r="E99" s="215" t="s">
        <v>303</v>
      </c>
      <c r="F99" s="148"/>
      <c r="G99" s="812"/>
      <c r="H99" s="139"/>
      <c r="I99" s="818"/>
      <c r="J99" s="146"/>
      <c r="K99" s="815"/>
      <c r="L99" s="204"/>
    </row>
    <row r="100" spans="1:12" ht="24" x14ac:dyDescent="0.15">
      <c r="A100" s="812"/>
      <c r="B100" s="139"/>
      <c r="C100" s="166" t="s">
        <v>305</v>
      </c>
      <c r="D100" s="152"/>
      <c r="E100" s="216"/>
      <c r="F100" s="148"/>
      <c r="G100" s="812"/>
      <c r="H100" s="139"/>
      <c r="I100" s="818"/>
      <c r="J100" s="146"/>
      <c r="K100" s="815"/>
      <c r="L100" s="204"/>
    </row>
    <row r="101" spans="1:12" ht="14.25" x14ac:dyDescent="0.15">
      <c r="A101" s="812"/>
      <c r="B101" s="139"/>
      <c r="C101" s="159" t="s">
        <v>306</v>
      </c>
      <c r="D101" s="153"/>
      <c r="E101" s="216"/>
      <c r="F101" s="148"/>
      <c r="G101" s="812"/>
      <c r="H101" s="139"/>
      <c r="I101" s="818"/>
      <c r="J101" s="146"/>
      <c r="K101" s="815"/>
      <c r="L101" s="204"/>
    </row>
    <row r="102" spans="1:12" ht="24" x14ac:dyDescent="0.15">
      <c r="A102" s="812"/>
      <c r="B102" s="139"/>
      <c r="C102" s="187" t="s">
        <v>307</v>
      </c>
      <c r="D102" s="153"/>
      <c r="E102" s="216"/>
      <c r="F102" s="148"/>
      <c r="G102" s="812"/>
      <c r="H102" s="139"/>
      <c r="I102" s="818"/>
      <c r="J102" s="146"/>
      <c r="K102" s="815"/>
      <c r="L102" s="204"/>
    </row>
    <row r="103" spans="1:12" ht="14.25" x14ac:dyDescent="0.15">
      <c r="A103" s="812"/>
      <c r="B103" s="139"/>
      <c r="C103" s="18" t="s">
        <v>308</v>
      </c>
      <c r="D103" s="154"/>
      <c r="E103" s="216"/>
      <c r="F103" s="148"/>
      <c r="G103" s="812"/>
      <c r="H103" s="139"/>
      <c r="I103" s="818"/>
      <c r="J103" s="146"/>
      <c r="K103" s="815"/>
      <c r="L103" s="204"/>
    </row>
    <row r="104" spans="1:12" ht="14.25" x14ac:dyDescent="0.15">
      <c r="A104" s="812"/>
      <c r="B104" s="139"/>
      <c r="C104" s="13" t="s">
        <v>309</v>
      </c>
      <c r="D104" s="148"/>
      <c r="E104" s="216"/>
      <c r="F104" s="148"/>
      <c r="G104" s="812"/>
      <c r="H104" s="139"/>
      <c r="I104" s="818"/>
      <c r="J104" s="146"/>
      <c r="K104" s="815"/>
      <c r="L104" s="204"/>
    </row>
    <row r="105" spans="1:12" ht="14.25" x14ac:dyDescent="0.15">
      <c r="A105" s="812"/>
      <c r="B105" s="139"/>
      <c r="C105" s="160"/>
      <c r="D105" s="161" t="s">
        <v>632</v>
      </c>
      <c r="E105" s="216"/>
      <c r="F105" s="148"/>
      <c r="G105" s="812"/>
      <c r="H105" s="139"/>
      <c r="I105" s="818"/>
      <c r="J105" s="146"/>
      <c r="K105" s="815"/>
      <c r="L105" s="204"/>
    </row>
    <row r="106" spans="1:12" ht="14.25" x14ac:dyDescent="0.15">
      <c r="A106" s="812"/>
      <c r="B106" s="139"/>
      <c r="C106" s="817"/>
      <c r="D106" s="145"/>
      <c r="E106" s="214" t="s">
        <v>310</v>
      </c>
      <c r="F106" s="256" t="s">
        <v>633</v>
      </c>
      <c r="G106" s="812"/>
      <c r="H106" s="139"/>
      <c r="I106" s="818"/>
      <c r="J106" s="146"/>
      <c r="K106" s="815"/>
      <c r="L106" s="204"/>
    </row>
    <row r="107" spans="1:12" ht="14.25" x14ac:dyDescent="0.15">
      <c r="A107" s="812"/>
      <c r="B107" s="139"/>
      <c r="C107" s="824"/>
      <c r="D107" s="218"/>
      <c r="E107" s="159" t="s">
        <v>311</v>
      </c>
      <c r="F107" s="254" t="s">
        <v>634</v>
      </c>
      <c r="G107" s="812"/>
      <c r="H107" s="139"/>
      <c r="I107" s="818"/>
      <c r="J107" s="146"/>
      <c r="K107" s="815"/>
      <c r="L107" s="204"/>
    </row>
    <row r="108" spans="1:12" ht="14.25" x14ac:dyDescent="0.15">
      <c r="A108" s="812"/>
      <c r="B108" s="139"/>
      <c r="C108" s="825"/>
      <c r="D108" s="219"/>
      <c r="E108" s="189" t="s">
        <v>303</v>
      </c>
      <c r="F108" s="254" t="s">
        <v>635</v>
      </c>
      <c r="G108" s="812"/>
      <c r="H108" s="139"/>
      <c r="I108" s="818"/>
      <c r="J108" s="146"/>
      <c r="K108" s="815"/>
      <c r="L108" s="204"/>
    </row>
    <row r="109" spans="1:12" ht="14.25" x14ac:dyDescent="0.15">
      <c r="A109" s="812"/>
      <c r="B109" s="139"/>
      <c r="C109" s="217"/>
      <c r="D109" s="220" t="s">
        <v>636</v>
      </c>
      <c r="E109" s="216"/>
      <c r="F109" s="254"/>
      <c r="G109" s="812"/>
      <c r="H109" s="139"/>
      <c r="I109" s="818"/>
      <c r="J109" s="146"/>
      <c r="K109" s="815"/>
      <c r="L109" s="204"/>
    </row>
    <row r="110" spans="1:12" ht="14.25" x14ac:dyDescent="0.15">
      <c r="A110" s="812"/>
      <c r="B110" s="139"/>
      <c r="C110" s="130" t="s">
        <v>285</v>
      </c>
      <c r="D110" s="149" t="s">
        <v>285</v>
      </c>
      <c r="E110" s="16"/>
      <c r="F110" s="148"/>
      <c r="G110" s="812"/>
      <c r="H110" s="139"/>
      <c r="I110" s="818"/>
      <c r="J110" s="146"/>
      <c r="K110" s="815"/>
      <c r="L110" s="204"/>
    </row>
    <row r="111" spans="1:12" ht="14.25" x14ac:dyDescent="0.15">
      <c r="A111" s="812"/>
      <c r="B111" s="139"/>
      <c r="C111" s="132" t="s">
        <v>312</v>
      </c>
      <c r="D111" s="150"/>
      <c r="E111" s="18"/>
      <c r="F111" s="148"/>
      <c r="G111" s="812"/>
      <c r="H111" s="139"/>
      <c r="I111" s="818"/>
      <c r="J111" s="146"/>
      <c r="K111" s="815"/>
      <c r="L111" s="204"/>
    </row>
    <row r="112" spans="1:12" ht="14.25" x14ac:dyDescent="0.15">
      <c r="A112" s="812"/>
      <c r="B112" s="163"/>
      <c r="C112" s="13"/>
      <c r="D112" s="227"/>
      <c r="E112" s="13"/>
      <c r="F112" s="148"/>
      <c r="G112" s="812"/>
      <c r="H112" s="139"/>
      <c r="I112" s="818"/>
      <c r="J112" s="146"/>
      <c r="K112" s="815"/>
      <c r="L112" s="204"/>
    </row>
    <row r="113" spans="1:12" ht="14.25" x14ac:dyDescent="0.15">
      <c r="A113" s="812"/>
      <c r="B113" s="163"/>
      <c r="C113" s="177"/>
      <c r="D113" s="227"/>
      <c r="E113" s="177"/>
      <c r="F113" s="148"/>
      <c r="G113" s="812"/>
      <c r="H113" s="139"/>
      <c r="I113" s="818"/>
      <c r="J113" s="146"/>
      <c r="K113" s="815"/>
      <c r="L113" s="204"/>
    </row>
    <row r="114" spans="1:12" ht="14.25" x14ac:dyDescent="0.15">
      <c r="A114" s="812"/>
      <c r="B114" s="163"/>
      <c r="C114" s="177"/>
      <c r="D114" s="227"/>
      <c r="E114" s="177"/>
      <c r="F114" s="148"/>
      <c r="G114" s="813"/>
      <c r="H114" s="140"/>
      <c r="I114" s="819"/>
      <c r="J114" s="147"/>
      <c r="K114" s="816"/>
      <c r="L114" s="204"/>
    </row>
    <row r="115" spans="1:12" ht="14.25" x14ac:dyDescent="0.15">
      <c r="A115" s="813"/>
      <c r="B115" s="223"/>
      <c r="C115" s="177"/>
      <c r="D115" s="227"/>
      <c r="E115" s="177"/>
      <c r="F115" s="148"/>
      <c r="G115" s="807" t="s">
        <v>350</v>
      </c>
      <c r="H115" s="808"/>
      <c r="I115" s="808"/>
      <c r="J115" s="808"/>
      <c r="K115" s="808"/>
      <c r="L115" s="204"/>
    </row>
    <row r="116" spans="1:12" ht="14.25" x14ac:dyDescent="0.15">
      <c r="A116" s="162"/>
      <c r="B116" s="163"/>
      <c r="C116" s="177"/>
      <c r="D116" s="227"/>
      <c r="E116" s="177"/>
      <c r="F116" s="257"/>
      <c r="G116" s="164"/>
      <c r="H116" s="175"/>
      <c r="I116" s="165"/>
      <c r="J116" s="175"/>
      <c r="K116" s="165"/>
      <c r="L116" s="204"/>
    </row>
    <row r="117" spans="1:12" ht="15" thickBot="1" x14ac:dyDescent="0.2">
      <c r="A117" s="805" t="s">
        <v>348</v>
      </c>
      <c r="B117" s="806"/>
      <c r="C117" s="806"/>
      <c r="D117" s="806"/>
      <c r="E117" s="806"/>
      <c r="F117" s="246"/>
      <c r="G117" s="805" t="s">
        <v>349</v>
      </c>
      <c r="H117" s="806"/>
      <c r="I117" s="806"/>
      <c r="J117" s="806"/>
      <c r="K117" s="806"/>
      <c r="L117" s="205"/>
    </row>
  </sheetData>
  <sheetProtection password="F4BB" sheet="1" objects="1" scenarios="1"/>
  <mergeCells count="25">
    <mergeCell ref="G44:G63"/>
    <mergeCell ref="G78:G88"/>
    <mergeCell ref="I86:I88"/>
    <mergeCell ref="G90:G114"/>
    <mergeCell ref="A57:A63"/>
    <mergeCell ref="C93:C95"/>
    <mergeCell ref="C97:C99"/>
    <mergeCell ref="C106:C108"/>
    <mergeCell ref="I53:I54"/>
    <mergeCell ref="I13:I27"/>
    <mergeCell ref="A1:K1"/>
    <mergeCell ref="A2:K2"/>
    <mergeCell ref="A3:K3"/>
    <mergeCell ref="A4:E4"/>
    <mergeCell ref="G4:K4"/>
    <mergeCell ref="G7:G42"/>
    <mergeCell ref="C29:C30"/>
    <mergeCell ref="A117:E117"/>
    <mergeCell ref="G117:K117"/>
    <mergeCell ref="G115:K115"/>
    <mergeCell ref="G66:K66"/>
    <mergeCell ref="G67:K67"/>
    <mergeCell ref="A82:A115"/>
    <mergeCell ref="K93:K114"/>
    <mergeCell ref="I91:I114"/>
  </mergeCells>
  <phoneticPr fontId="1"/>
  <pageMargins left="0.23622047244094491" right="0.23622047244094491" top="0.39370078740157483" bottom="0.31496062992125984" header="0.31496062992125984" footer="0.31496062992125984"/>
  <pageSetup paperSize="8" scale="80" fitToWidth="0" fitToHeight="0" orientation="landscape" r:id="rId1"/>
  <rowBreaks count="1" manualBreakCount="1">
    <brk id="6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2"/>
  <sheetViews>
    <sheetView topLeftCell="F1" zoomScaleNormal="100" workbookViewId="0">
      <selection activeCell="F1" sqref="F1"/>
    </sheetView>
  </sheetViews>
  <sheetFormatPr defaultRowHeight="17.25" x14ac:dyDescent="0.15"/>
  <cols>
    <col min="1" max="2" width="6.25" hidden="1" customWidth="1"/>
    <col min="3" max="3" width="30.625" style="4" hidden="1" customWidth="1"/>
    <col min="4" max="5" width="30.625" style="42" hidden="1" customWidth="1"/>
    <col min="6" max="7" width="4.125" style="42" customWidth="1"/>
    <col min="8" max="8" width="28.25" style="278" customWidth="1"/>
    <col min="9" max="9" width="34" style="278" customWidth="1"/>
    <col min="10" max="10" width="35.5" style="266" customWidth="1"/>
    <col min="11" max="13" width="13.625" customWidth="1"/>
  </cols>
  <sheetData>
    <row r="1" spans="1:13" ht="31.5" customHeight="1" x14ac:dyDescent="0.15">
      <c r="A1" s="657"/>
      <c r="B1" s="658"/>
      <c r="C1" s="658"/>
      <c r="D1" s="658"/>
      <c r="E1" s="658"/>
      <c r="F1" s="616"/>
      <c r="G1" s="616"/>
      <c r="H1" s="749" t="s">
        <v>716</v>
      </c>
      <c r="I1" s="749"/>
      <c r="J1" s="749"/>
      <c r="K1" s="749"/>
      <c r="L1" s="749"/>
      <c r="M1" s="749"/>
    </row>
    <row r="2" spans="1:13" ht="20.100000000000001" customHeight="1" thickBot="1" x14ac:dyDescent="0.2">
      <c r="A2" s="659"/>
      <c r="B2" s="659"/>
      <c r="C2" s="659"/>
      <c r="D2" s="659"/>
      <c r="E2" s="659"/>
      <c r="F2" s="617"/>
      <c r="G2" s="617"/>
      <c r="H2" s="626" t="s">
        <v>692</v>
      </c>
      <c r="I2" s="626"/>
      <c r="J2" s="626"/>
      <c r="K2" t="s">
        <v>709</v>
      </c>
      <c r="M2" t="s">
        <v>696</v>
      </c>
    </row>
    <row r="3" spans="1:13" ht="27.95" customHeight="1" thickBot="1" x14ac:dyDescent="0.2">
      <c r="A3" s="312"/>
      <c r="B3" s="625"/>
      <c r="C3" s="625"/>
      <c r="D3" s="625"/>
      <c r="E3" s="625"/>
      <c r="F3" s="321" t="s">
        <v>698</v>
      </c>
      <c r="G3" s="320"/>
      <c r="H3" s="732" t="s">
        <v>694</v>
      </c>
      <c r="I3" s="732"/>
      <c r="J3" s="732"/>
      <c r="K3" s="737" t="s">
        <v>717</v>
      </c>
      <c r="L3" s="730"/>
      <c r="M3" s="731"/>
    </row>
    <row r="4" spans="1:13" ht="27.95" customHeight="1" thickBot="1" x14ac:dyDescent="0.2">
      <c r="A4" s="1"/>
      <c r="B4" s="1"/>
      <c r="C4" s="622" t="s">
        <v>0</v>
      </c>
      <c r="D4" s="26" t="s">
        <v>1</v>
      </c>
      <c r="E4" s="623" t="s">
        <v>2</v>
      </c>
      <c r="F4" s="624"/>
      <c r="G4" s="619"/>
      <c r="H4" s="273" t="s">
        <v>682</v>
      </c>
      <c r="I4" s="273" t="s">
        <v>683</v>
      </c>
      <c r="J4" s="61" t="s">
        <v>684</v>
      </c>
      <c r="K4" s="323" t="s">
        <v>691</v>
      </c>
      <c r="L4" s="324" t="s">
        <v>840</v>
      </c>
      <c r="M4" s="325" t="s">
        <v>839</v>
      </c>
    </row>
    <row r="5" spans="1:13" ht="27.95" customHeight="1" x14ac:dyDescent="0.15">
      <c r="A5" s="660" t="s">
        <v>3</v>
      </c>
      <c r="B5" s="660" t="s">
        <v>4</v>
      </c>
      <c r="C5" s="2" t="s">
        <v>5</v>
      </c>
      <c r="D5" s="27"/>
      <c r="E5" s="32"/>
      <c r="F5" s="701" t="s">
        <v>677</v>
      </c>
      <c r="G5" s="694" t="s">
        <v>4</v>
      </c>
      <c r="H5" s="632" t="s">
        <v>5</v>
      </c>
      <c r="I5" s="273"/>
      <c r="J5" s="61"/>
      <c r="K5" s="354">
        <f>SUM(K6)</f>
        <v>0</v>
      </c>
      <c r="L5" s="354">
        <f>SUM(L6)</f>
        <v>0</v>
      </c>
      <c r="M5" s="355">
        <f>SUM(K5-L5)</f>
        <v>0</v>
      </c>
    </row>
    <row r="6" spans="1:13" ht="27.95" customHeight="1" x14ac:dyDescent="0.15">
      <c r="A6" s="660"/>
      <c r="B6" s="660"/>
      <c r="C6" s="662"/>
      <c r="D6" s="28" t="s">
        <v>5</v>
      </c>
      <c r="E6" s="33"/>
      <c r="F6" s="701"/>
      <c r="G6" s="694"/>
      <c r="H6" s="633"/>
      <c r="I6" s="695" t="s">
        <v>5</v>
      </c>
      <c r="J6" s="61"/>
      <c r="K6" s="354">
        <f>SUM(K7+K8+K9)</f>
        <v>0</v>
      </c>
      <c r="L6" s="354">
        <f>SUM(L7+L8+L9)</f>
        <v>0</v>
      </c>
      <c r="M6" s="355">
        <f t="shared" ref="M6:M69" si="0">SUM(K6-L6)</f>
        <v>0</v>
      </c>
    </row>
    <row r="7" spans="1:13" ht="27.95" customHeight="1" x14ac:dyDescent="0.15">
      <c r="A7" s="660"/>
      <c r="B7" s="660"/>
      <c r="C7" s="663"/>
      <c r="D7" s="665"/>
      <c r="E7" s="33" t="s">
        <v>6</v>
      </c>
      <c r="F7" s="701"/>
      <c r="G7" s="694"/>
      <c r="H7" s="633"/>
      <c r="I7" s="696"/>
      <c r="J7" s="265" t="s">
        <v>358</v>
      </c>
      <c r="K7" s="354">
        <v>0</v>
      </c>
      <c r="L7" s="354">
        <v>0</v>
      </c>
      <c r="M7" s="355">
        <f t="shared" si="0"/>
        <v>0</v>
      </c>
    </row>
    <row r="8" spans="1:13" ht="27.95" customHeight="1" x14ac:dyDescent="0.15">
      <c r="A8" s="660"/>
      <c r="B8" s="660"/>
      <c r="C8" s="663"/>
      <c r="D8" s="666"/>
      <c r="E8" s="33" t="s">
        <v>7</v>
      </c>
      <c r="F8" s="701"/>
      <c r="G8" s="694"/>
      <c r="H8" s="633"/>
      <c r="I8" s="696"/>
      <c r="J8" s="265" t="s">
        <v>359</v>
      </c>
      <c r="K8" s="354">
        <v>0</v>
      </c>
      <c r="L8" s="354">
        <v>0</v>
      </c>
      <c r="M8" s="355">
        <f t="shared" si="0"/>
        <v>0</v>
      </c>
    </row>
    <row r="9" spans="1:13" ht="27.95" customHeight="1" x14ac:dyDescent="0.15">
      <c r="A9" s="660"/>
      <c r="B9" s="660"/>
      <c r="C9" s="664"/>
      <c r="D9" s="667"/>
      <c r="E9" s="33" t="s">
        <v>8</v>
      </c>
      <c r="F9" s="701"/>
      <c r="G9" s="694"/>
      <c r="H9" s="635"/>
      <c r="I9" s="697"/>
      <c r="J9" s="265" t="s">
        <v>360</v>
      </c>
      <c r="K9" s="354">
        <v>0</v>
      </c>
      <c r="L9" s="354">
        <v>0</v>
      </c>
      <c r="M9" s="355">
        <f t="shared" si="0"/>
        <v>0</v>
      </c>
    </row>
    <row r="10" spans="1:13" ht="27.95" customHeight="1" x14ac:dyDescent="0.15">
      <c r="A10" s="660"/>
      <c r="B10" s="660"/>
      <c r="C10" s="3" t="s">
        <v>9</v>
      </c>
      <c r="D10" s="28"/>
      <c r="E10" s="33"/>
      <c r="F10" s="701"/>
      <c r="G10" s="694"/>
      <c r="H10" s="632" t="s">
        <v>9</v>
      </c>
      <c r="I10" s="273"/>
      <c r="J10" s="265"/>
      <c r="K10" s="354">
        <f>SUM(K11+K14)</f>
        <v>0</v>
      </c>
      <c r="L10" s="354">
        <f>SUM(L11+L14)</f>
        <v>0</v>
      </c>
      <c r="M10" s="355">
        <f t="shared" si="0"/>
        <v>0</v>
      </c>
    </row>
    <row r="11" spans="1:13" ht="27.95" customHeight="1" x14ac:dyDescent="0.15">
      <c r="A11" s="660"/>
      <c r="B11" s="660"/>
      <c r="C11" s="662"/>
      <c r="D11" s="28" t="s">
        <v>9</v>
      </c>
      <c r="E11" s="33"/>
      <c r="F11" s="701"/>
      <c r="G11" s="694"/>
      <c r="H11" s="633"/>
      <c r="I11" s="695" t="s">
        <v>9</v>
      </c>
      <c r="J11" s="265"/>
      <c r="K11" s="354">
        <f>SUM(K12+K13)</f>
        <v>0</v>
      </c>
      <c r="L11" s="354">
        <f>SUM(L12+L13)</f>
        <v>0</v>
      </c>
      <c r="M11" s="355">
        <f t="shared" si="0"/>
        <v>0</v>
      </c>
    </row>
    <row r="12" spans="1:13" ht="27.95" customHeight="1" x14ac:dyDescent="0.15">
      <c r="A12" s="660"/>
      <c r="B12" s="660"/>
      <c r="C12" s="663"/>
      <c r="D12" s="665"/>
      <c r="E12" s="33" t="s">
        <v>10</v>
      </c>
      <c r="F12" s="701"/>
      <c r="G12" s="694"/>
      <c r="H12" s="633"/>
      <c r="I12" s="696"/>
      <c r="J12" s="265" t="s">
        <v>362</v>
      </c>
      <c r="K12" s="354">
        <v>0</v>
      </c>
      <c r="L12" s="354">
        <v>0</v>
      </c>
      <c r="M12" s="355">
        <f t="shared" si="0"/>
        <v>0</v>
      </c>
    </row>
    <row r="13" spans="1:13" ht="27.95" customHeight="1" x14ac:dyDescent="0.15">
      <c r="A13" s="660"/>
      <c r="B13" s="660"/>
      <c r="C13" s="664"/>
      <c r="D13" s="667"/>
      <c r="E13" s="33" t="s">
        <v>11</v>
      </c>
      <c r="F13" s="701"/>
      <c r="G13" s="694"/>
      <c r="H13" s="633"/>
      <c r="I13" s="697"/>
      <c r="J13" s="265" t="s">
        <v>837</v>
      </c>
      <c r="K13" s="354">
        <v>0</v>
      </c>
      <c r="L13" s="354">
        <v>0</v>
      </c>
      <c r="M13" s="355">
        <f t="shared" si="0"/>
        <v>0</v>
      </c>
    </row>
    <row r="14" spans="1:13" ht="27.95" customHeight="1" x14ac:dyDescent="0.15">
      <c r="A14" s="660"/>
      <c r="B14" s="660"/>
      <c r="C14" s="618"/>
      <c r="D14" s="620"/>
      <c r="E14" s="33"/>
      <c r="F14" s="701"/>
      <c r="G14" s="694"/>
      <c r="H14" s="635"/>
      <c r="I14" s="273" t="s">
        <v>364</v>
      </c>
      <c r="J14" s="61"/>
      <c r="K14" s="354">
        <v>0</v>
      </c>
      <c r="L14" s="354">
        <v>0</v>
      </c>
      <c r="M14" s="355">
        <f t="shared" si="0"/>
        <v>0</v>
      </c>
    </row>
    <row r="15" spans="1:13" ht="27.95" customHeight="1" x14ac:dyDescent="0.15">
      <c r="A15" s="660"/>
      <c r="B15" s="660"/>
      <c r="C15" s="3" t="s">
        <v>12</v>
      </c>
      <c r="D15" s="28"/>
      <c r="E15" s="33"/>
      <c r="F15" s="290"/>
      <c r="G15" s="694"/>
      <c r="H15" s="632" t="s">
        <v>12</v>
      </c>
      <c r="I15" s="273"/>
      <c r="J15" s="61"/>
      <c r="K15" s="354">
        <f>SUM(K16+K17+K23+K25)</f>
        <v>0</v>
      </c>
      <c r="L15" s="354">
        <f>SUM(L16+L17+L23+L25)</f>
        <v>0</v>
      </c>
      <c r="M15" s="355">
        <f t="shared" si="0"/>
        <v>0</v>
      </c>
    </row>
    <row r="16" spans="1:13" ht="27.95" customHeight="1" x14ac:dyDescent="0.15">
      <c r="A16" s="660"/>
      <c r="B16" s="660"/>
      <c r="C16" s="663"/>
      <c r="D16" s="28" t="s">
        <v>13</v>
      </c>
      <c r="E16" s="33"/>
      <c r="F16" s="290"/>
      <c r="G16" s="288"/>
      <c r="H16" s="633"/>
      <c r="I16" s="273" t="s">
        <v>13</v>
      </c>
      <c r="J16" s="61"/>
      <c r="K16" s="354">
        <v>0</v>
      </c>
      <c r="L16" s="354">
        <v>0</v>
      </c>
      <c r="M16" s="355">
        <f t="shared" si="0"/>
        <v>0</v>
      </c>
    </row>
    <row r="17" spans="1:13" ht="27.95" customHeight="1" x14ac:dyDescent="0.15">
      <c r="A17" s="660"/>
      <c r="B17" s="660"/>
      <c r="C17" s="663"/>
      <c r="D17" s="28" t="s">
        <v>14</v>
      </c>
      <c r="E17" s="33"/>
      <c r="F17" s="290"/>
      <c r="G17" s="288"/>
      <c r="H17" s="633"/>
      <c r="I17" s="695" t="s">
        <v>14</v>
      </c>
      <c r="J17" s="61"/>
      <c r="K17" s="354">
        <f>SUM(K18+K19+K20+K21+K22)</f>
        <v>0</v>
      </c>
      <c r="L17" s="354">
        <f>SUM(L18+L19+L20+L21+L22)</f>
        <v>0</v>
      </c>
      <c r="M17" s="355">
        <f t="shared" si="0"/>
        <v>0</v>
      </c>
    </row>
    <row r="18" spans="1:13" ht="27.95" customHeight="1" x14ac:dyDescent="0.15">
      <c r="A18" s="660"/>
      <c r="B18" s="660"/>
      <c r="C18" s="663"/>
      <c r="D18" s="28"/>
      <c r="E18" s="33" t="s">
        <v>14</v>
      </c>
      <c r="F18" s="290"/>
      <c r="G18" s="288"/>
      <c r="H18" s="633"/>
      <c r="I18" s="696"/>
      <c r="J18" s="61" t="s">
        <v>365</v>
      </c>
      <c r="K18" s="354">
        <v>0</v>
      </c>
      <c r="L18" s="354">
        <v>0</v>
      </c>
      <c r="M18" s="355">
        <f t="shared" si="0"/>
        <v>0</v>
      </c>
    </row>
    <row r="19" spans="1:13" ht="27.95" customHeight="1" x14ac:dyDescent="0.15">
      <c r="A19" s="660"/>
      <c r="B19" s="660"/>
      <c r="C19" s="663"/>
      <c r="D19" s="28"/>
      <c r="E19" s="33"/>
      <c r="F19" s="290"/>
      <c r="G19" s="288"/>
      <c r="H19" s="633"/>
      <c r="I19" s="696"/>
      <c r="J19" s="61" t="s">
        <v>366</v>
      </c>
      <c r="K19" s="354">
        <v>0</v>
      </c>
      <c r="L19" s="354">
        <v>0</v>
      </c>
      <c r="M19" s="355">
        <f t="shared" si="0"/>
        <v>0</v>
      </c>
    </row>
    <row r="20" spans="1:13" ht="27.95" customHeight="1" x14ac:dyDescent="0.15">
      <c r="A20" s="660"/>
      <c r="B20" s="660"/>
      <c r="C20" s="663"/>
      <c r="D20" s="28"/>
      <c r="E20" s="33"/>
      <c r="F20" s="290"/>
      <c r="G20" s="288"/>
      <c r="H20" s="633"/>
      <c r="I20" s="696"/>
      <c r="J20" s="61" t="s">
        <v>367</v>
      </c>
      <c r="K20" s="354">
        <v>0</v>
      </c>
      <c r="L20" s="354">
        <v>0</v>
      </c>
      <c r="M20" s="355">
        <f t="shared" si="0"/>
        <v>0</v>
      </c>
    </row>
    <row r="21" spans="1:13" ht="27.95" customHeight="1" x14ac:dyDescent="0.15">
      <c r="A21" s="660"/>
      <c r="B21" s="660"/>
      <c r="C21" s="663"/>
      <c r="D21" s="28"/>
      <c r="E21" s="33"/>
      <c r="F21" s="290"/>
      <c r="G21" s="288"/>
      <c r="H21" s="633"/>
      <c r="I21" s="696"/>
      <c r="J21" s="61" t="s">
        <v>604</v>
      </c>
      <c r="K21" s="354">
        <v>0</v>
      </c>
      <c r="L21" s="354">
        <v>0</v>
      </c>
      <c r="M21" s="355">
        <f t="shared" si="0"/>
        <v>0</v>
      </c>
    </row>
    <row r="22" spans="1:13" ht="27.95" customHeight="1" x14ac:dyDescent="0.15">
      <c r="A22" s="660"/>
      <c r="B22" s="660"/>
      <c r="C22" s="663"/>
      <c r="D22" s="28"/>
      <c r="E22" s="33"/>
      <c r="F22" s="290"/>
      <c r="G22" s="288"/>
      <c r="H22" s="633"/>
      <c r="I22" s="697"/>
      <c r="J22" s="61" t="s">
        <v>15</v>
      </c>
      <c r="K22" s="354">
        <v>0</v>
      </c>
      <c r="L22" s="354">
        <v>0</v>
      </c>
      <c r="M22" s="355">
        <f t="shared" si="0"/>
        <v>0</v>
      </c>
    </row>
    <row r="23" spans="1:13" ht="27.95" customHeight="1" x14ac:dyDescent="0.15">
      <c r="A23" s="660"/>
      <c r="B23" s="660"/>
      <c r="C23" s="663"/>
      <c r="D23" s="28" t="s">
        <v>15</v>
      </c>
      <c r="E23" s="33"/>
      <c r="F23" s="290"/>
      <c r="G23" s="288"/>
      <c r="H23" s="633"/>
      <c r="I23" s="695" t="s">
        <v>15</v>
      </c>
      <c r="J23" s="61"/>
      <c r="K23" s="354">
        <f>SUM(K24)</f>
        <v>0</v>
      </c>
      <c r="L23" s="354">
        <f>SUM(L24)</f>
        <v>0</v>
      </c>
      <c r="M23" s="355">
        <f t="shared" si="0"/>
        <v>0</v>
      </c>
    </row>
    <row r="24" spans="1:13" ht="27.95" customHeight="1" x14ac:dyDescent="0.15">
      <c r="A24" s="660"/>
      <c r="B24" s="660"/>
      <c r="C24" s="664"/>
      <c r="D24" s="28"/>
      <c r="E24" s="33" t="s">
        <v>15</v>
      </c>
      <c r="F24" s="290"/>
      <c r="G24" s="288"/>
      <c r="H24" s="633"/>
      <c r="I24" s="697"/>
      <c r="J24" s="265" t="s">
        <v>15</v>
      </c>
      <c r="K24" s="354">
        <v>0</v>
      </c>
      <c r="L24" s="354">
        <v>0</v>
      </c>
      <c r="M24" s="355">
        <f t="shared" si="0"/>
        <v>0</v>
      </c>
    </row>
    <row r="25" spans="1:13" ht="27.95" customHeight="1" x14ac:dyDescent="0.15">
      <c r="A25" s="660"/>
      <c r="B25" s="660"/>
      <c r="C25" s="618"/>
      <c r="D25" s="28"/>
      <c r="E25" s="33"/>
      <c r="F25" s="290"/>
      <c r="G25" s="288"/>
      <c r="H25" s="633"/>
      <c r="I25" s="695" t="s">
        <v>29</v>
      </c>
      <c r="J25" s="265"/>
      <c r="K25" s="354">
        <f>SUM(K26+K27+K28)</f>
        <v>0</v>
      </c>
      <c r="L25" s="354">
        <f>SUM(L26+L27+L28)</f>
        <v>0</v>
      </c>
      <c r="M25" s="355">
        <f t="shared" si="0"/>
        <v>0</v>
      </c>
    </row>
    <row r="26" spans="1:13" ht="27.95" customHeight="1" x14ac:dyDescent="0.15">
      <c r="A26" s="660"/>
      <c r="B26" s="660"/>
      <c r="C26" s="618"/>
      <c r="D26" s="28"/>
      <c r="E26" s="33"/>
      <c r="F26" s="290"/>
      <c r="G26" s="288"/>
      <c r="H26" s="633"/>
      <c r="I26" s="696"/>
      <c r="J26" s="265" t="s">
        <v>370</v>
      </c>
      <c r="K26" s="354">
        <v>0</v>
      </c>
      <c r="L26" s="354">
        <v>0</v>
      </c>
      <c r="M26" s="355">
        <f t="shared" si="0"/>
        <v>0</v>
      </c>
    </row>
    <row r="27" spans="1:13" ht="27.95" customHeight="1" x14ac:dyDescent="0.15">
      <c r="A27" s="660"/>
      <c r="B27" s="660"/>
      <c r="C27" s="618"/>
      <c r="D27" s="28"/>
      <c r="E27" s="33"/>
      <c r="F27" s="290"/>
      <c r="G27" s="288"/>
      <c r="H27" s="633"/>
      <c r="I27" s="696"/>
      <c r="J27" s="265" t="s">
        <v>371</v>
      </c>
      <c r="K27" s="354">
        <v>0</v>
      </c>
      <c r="L27" s="354">
        <v>0</v>
      </c>
      <c r="M27" s="355">
        <f t="shared" si="0"/>
        <v>0</v>
      </c>
    </row>
    <row r="28" spans="1:13" ht="27.95" customHeight="1" x14ac:dyDescent="0.15">
      <c r="A28" s="660"/>
      <c r="B28" s="660"/>
      <c r="C28" s="618"/>
      <c r="D28" s="28"/>
      <c r="E28" s="33"/>
      <c r="F28" s="290"/>
      <c r="G28" s="288"/>
      <c r="H28" s="635"/>
      <c r="I28" s="697"/>
      <c r="J28" s="265" t="s">
        <v>380</v>
      </c>
      <c r="K28" s="354">
        <v>0</v>
      </c>
      <c r="L28" s="354">
        <v>0</v>
      </c>
      <c r="M28" s="355">
        <f t="shared" si="0"/>
        <v>0</v>
      </c>
    </row>
    <row r="29" spans="1:13" ht="27.95" customHeight="1" x14ac:dyDescent="0.15">
      <c r="A29" s="660"/>
      <c r="B29" s="660"/>
      <c r="C29" s="3" t="s">
        <v>16</v>
      </c>
      <c r="D29" s="28"/>
      <c r="E29" s="33"/>
      <c r="F29" s="290"/>
      <c r="G29" s="288"/>
      <c r="H29" s="632" t="s">
        <v>16</v>
      </c>
      <c r="I29" s="273"/>
      <c r="J29" s="61"/>
      <c r="K29" s="354">
        <f>SUM(K30+K32+K40)</f>
        <v>0</v>
      </c>
      <c r="L29" s="354">
        <f>SUM(L30+L32+L40)</f>
        <v>0</v>
      </c>
      <c r="M29" s="355">
        <f t="shared" si="0"/>
        <v>0</v>
      </c>
    </row>
    <row r="30" spans="1:13" ht="27.95" customHeight="1" x14ac:dyDescent="0.15">
      <c r="A30" s="660"/>
      <c r="B30" s="660"/>
      <c r="C30" s="663"/>
      <c r="D30" s="28"/>
      <c r="E30" s="33" t="s">
        <v>17</v>
      </c>
      <c r="F30" s="290"/>
      <c r="G30" s="288"/>
      <c r="H30" s="633"/>
      <c r="I30" s="695" t="s">
        <v>17</v>
      </c>
      <c r="J30" s="61"/>
      <c r="K30" s="354">
        <f>SUM(K31)</f>
        <v>0</v>
      </c>
      <c r="L30" s="354">
        <f>SUM(L31)</f>
        <v>0</v>
      </c>
      <c r="M30" s="355">
        <f t="shared" si="0"/>
        <v>0</v>
      </c>
    </row>
    <row r="31" spans="1:13" ht="27.95" customHeight="1" x14ac:dyDescent="0.15">
      <c r="A31" s="660"/>
      <c r="B31" s="660"/>
      <c r="C31" s="663"/>
      <c r="D31" s="28"/>
      <c r="E31" s="33"/>
      <c r="F31" s="290"/>
      <c r="G31" s="288"/>
      <c r="H31" s="633"/>
      <c r="I31" s="697"/>
      <c r="J31" s="265" t="s">
        <v>17</v>
      </c>
      <c r="K31" s="354">
        <v>0</v>
      </c>
      <c r="L31" s="354">
        <v>0</v>
      </c>
      <c r="M31" s="355">
        <f t="shared" si="0"/>
        <v>0</v>
      </c>
    </row>
    <row r="32" spans="1:13" ht="27.95" customHeight="1" x14ac:dyDescent="0.15">
      <c r="A32" s="660"/>
      <c r="B32" s="660"/>
      <c r="C32" s="663"/>
      <c r="D32" s="28" t="s">
        <v>18</v>
      </c>
      <c r="E32" s="33"/>
      <c r="F32" s="290"/>
      <c r="G32" s="288"/>
      <c r="H32" s="633"/>
      <c r="I32" s="695" t="s">
        <v>18</v>
      </c>
      <c r="J32" s="265"/>
      <c r="K32" s="354">
        <f>SUM(K33+K34+K35+K36+K37+K38+K39)</f>
        <v>0</v>
      </c>
      <c r="L32" s="354">
        <f>SUM(L33+L34+L35+L36+L37+L38+L39)</f>
        <v>0</v>
      </c>
      <c r="M32" s="355">
        <f t="shared" si="0"/>
        <v>0</v>
      </c>
    </row>
    <row r="33" spans="1:13" ht="27.95" customHeight="1" x14ac:dyDescent="0.15">
      <c r="A33" s="660"/>
      <c r="B33" s="660"/>
      <c r="C33" s="663"/>
      <c r="D33" s="666"/>
      <c r="E33" s="33" t="s">
        <v>19</v>
      </c>
      <c r="F33" s="290"/>
      <c r="G33" s="288"/>
      <c r="H33" s="633"/>
      <c r="I33" s="696"/>
      <c r="J33" s="265" t="s">
        <v>372</v>
      </c>
      <c r="K33" s="354">
        <v>0</v>
      </c>
      <c r="L33" s="354">
        <v>0</v>
      </c>
      <c r="M33" s="355">
        <f t="shared" si="0"/>
        <v>0</v>
      </c>
    </row>
    <row r="34" spans="1:13" ht="27.95" customHeight="1" x14ac:dyDescent="0.15">
      <c r="A34" s="660"/>
      <c r="B34" s="660"/>
      <c r="C34" s="663"/>
      <c r="D34" s="666"/>
      <c r="E34" s="33" t="s">
        <v>20</v>
      </c>
      <c r="F34" s="290"/>
      <c r="G34" s="288"/>
      <c r="H34" s="633"/>
      <c r="I34" s="696"/>
      <c r="J34" s="265" t="s">
        <v>593</v>
      </c>
      <c r="K34" s="354">
        <v>0</v>
      </c>
      <c r="L34" s="354">
        <v>0</v>
      </c>
      <c r="M34" s="355">
        <f t="shared" si="0"/>
        <v>0</v>
      </c>
    </row>
    <row r="35" spans="1:13" ht="27.95" customHeight="1" x14ac:dyDescent="0.15">
      <c r="A35" s="660"/>
      <c r="B35" s="660"/>
      <c r="C35" s="663"/>
      <c r="D35" s="666"/>
      <c r="E35" s="33" t="s">
        <v>21</v>
      </c>
      <c r="F35" s="290"/>
      <c r="G35" s="288"/>
      <c r="H35" s="633"/>
      <c r="I35" s="696"/>
      <c r="J35" s="265" t="s">
        <v>373</v>
      </c>
      <c r="K35" s="354">
        <v>0</v>
      </c>
      <c r="L35" s="354">
        <v>0</v>
      </c>
      <c r="M35" s="355">
        <f t="shared" si="0"/>
        <v>0</v>
      </c>
    </row>
    <row r="36" spans="1:13" ht="27.95" customHeight="1" x14ac:dyDescent="0.15">
      <c r="A36" s="660"/>
      <c r="B36" s="660"/>
      <c r="C36" s="663"/>
      <c r="D36" s="666"/>
      <c r="E36" s="33" t="s">
        <v>246</v>
      </c>
      <c r="F36" s="290"/>
      <c r="G36" s="288"/>
      <c r="H36" s="633"/>
      <c r="I36" s="696"/>
      <c r="J36" s="265" t="s">
        <v>374</v>
      </c>
      <c r="K36" s="354">
        <v>0</v>
      </c>
      <c r="L36" s="354">
        <v>0</v>
      </c>
      <c r="M36" s="355">
        <f t="shared" si="0"/>
        <v>0</v>
      </c>
    </row>
    <row r="37" spans="1:13" ht="27.95" customHeight="1" x14ac:dyDescent="0.15">
      <c r="A37" s="660"/>
      <c r="B37" s="660"/>
      <c r="C37" s="663"/>
      <c r="D37" s="666"/>
      <c r="E37" s="33" t="s">
        <v>22</v>
      </c>
      <c r="F37" s="290"/>
      <c r="G37" s="288"/>
      <c r="H37" s="633"/>
      <c r="I37" s="696"/>
      <c r="J37" s="265" t="s">
        <v>375</v>
      </c>
      <c r="K37" s="354">
        <v>0</v>
      </c>
      <c r="L37" s="354">
        <v>0</v>
      </c>
      <c r="M37" s="355">
        <f t="shared" si="0"/>
        <v>0</v>
      </c>
    </row>
    <row r="38" spans="1:13" ht="27.95" customHeight="1" x14ac:dyDescent="0.15">
      <c r="A38" s="660"/>
      <c r="B38" s="660"/>
      <c r="C38" s="663"/>
      <c r="D38" s="667"/>
      <c r="E38" s="33"/>
      <c r="F38" s="290"/>
      <c r="G38" s="288"/>
      <c r="H38" s="633"/>
      <c r="I38" s="696"/>
      <c r="J38" s="265" t="s">
        <v>584</v>
      </c>
      <c r="K38" s="354">
        <v>0</v>
      </c>
      <c r="L38" s="354">
        <v>0</v>
      </c>
      <c r="M38" s="355">
        <f t="shared" si="0"/>
        <v>0</v>
      </c>
    </row>
    <row r="39" spans="1:13" ht="27.95" customHeight="1" x14ac:dyDescent="0.15">
      <c r="A39" s="660"/>
      <c r="B39" s="660"/>
      <c r="C39" s="663"/>
      <c r="D39" s="620"/>
      <c r="E39" s="33"/>
      <c r="F39" s="290"/>
      <c r="G39" s="288"/>
      <c r="H39" s="633"/>
      <c r="I39" s="697"/>
      <c r="J39" s="265" t="s">
        <v>378</v>
      </c>
      <c r="K39" s="354">
        <v>0</v>
      </c>
      <c r="L39" s="354">
        <v>0</v>
      </c>
      <c r="M39" s="355">
        <f t="shared" si="0"/>
        <v>0</v>
      </c>
    </row>
    <row r="40" spans="1:13" ht="27.95" customHeight="1" x14ac:dyDescent="0.15">
      <c r="A40" s="660"/>
      <c r="B40" s="660"/>
      <c r="C40" s="663"/>
      <c r="D40" s="28" t="s">
        <v>23</v>
      </c>
      <c r="E40" s="33"/>
      <c r="F40" s="290"/>
      <c r="G40" s="288"/>
      <c r="H40" s="633"/>
      <c r="I40" s="695" t="s">
        <v>23</v>
      </c>
      <c r="J40" s="265"/>
      <c r="K40" s="354">
        <f>SUM(K41+K42+K43+K44+K45)</f>
        <v>0</v>
      </c>
      <c r="L40" s="354">
        <f>SUM(L41+L42+L43+L44+L45)</f>
        <v>0</v>
      </c>
      <c r="M40" s="355">
        <f t="shared" si="0"/>
        <v>0</v>
      </c>
    </row>
    <row r="41" spans="1:13" ht="27.95" customHeight="1" x14ac:dyDescent="0.15">
      <c r="A41" s="660"/>
      <c r="B41" s="660"/>
      <c r="C41" s="663"/>
      <c r="D41" s="665"/>
      <c r="E41" s="33" t="s">
        <v>23</v>
      </c>
      <c r="F41" s="290"/>
      <c r="G41" s="288"/>
      <c r="H41" s="633"/>
      <c r="I41" s="696"/>
      <c r="J41" s="265" t="s">
        <v>23</v>
      </c>
      <c r="K41" s="354">
        <v>0</v>
      </c>
      <c r="L41" s="354">
        <v>0</v>
      </c>
      <c r="M41" s="355">
        <f t="shared" si="0"/>
        <v>0</v>
      </c>
    </row>
    <row r="42" spans="1:13" ht="27.95" customHeight="1" x14ac:dyDescent="0.15">
      <c r="A42" s="660"/>
      <c r="B42" s="660"/>
      <c r="C42" s="663"/>
      <c r="D42" s="666"/>
      <c r="E42" s="33" t="s">
        <v>569</v>
      </c>
      <c r="F42" s="290"/>
      <c r="G42" s="288"/>
      <c r="H42" s="633"/>
      <c r="I42" s="696"/>
      <c r="J42" s="265" t="s">
        <v>376</v>
      </c>
      <c r="K42" s="354">
        <v>0</v>
      </c>
      <c r="L42" s="354">
        <v>0</v>
      </c>
      <c r="M42" s="355">
        <f t="shared" si="0"/>
        <v>0</v>
      </c>
    </row>
    <row r="43" spans="1:13" ht="27.95" customHeight="1" x14ac:dyDescent="0.15">
      <c r="A43" s="660"/>
      <c r="B43" s="660"/>
      <c r="C43" s="663"/>
      <c r="D43" s="667"/>
      <c r="E43" s="33" t="s">
        <v>24</v>
      </c>
      <c r="F43" s="290"/>
      <c r="G43" s="288"/>
      <c r="H43" s="633"/>
      <c r="I43" s="696"/>
      <c r="J43" s="265" t="s">
        <v>377</v>
      </c>
      <c r="K43" s="354">
        <v>0</v>
      </c>
      <c r="L43" s="354">
        <v>0</v>
      </c>
      <c r="M43" s="355">
        <f t="shared" si="0"/>
        <v>0</v>
      </c>
    </row>
    <row r="44" spans="1:13" ht="27.95" customHeight="1" x14ac:dyDescent="0.15">
      <c r="A44" s="660"/>
      <c r="B44" s="660"/>
      <c r="C44" s="663"/>
      <c r="D44" s="620"/>
      <c r="E44" s="33"/>
      <c r="F44" s="290"/>
      <c r="G44" s="288"/>
      <c r="H44" s="633"/>
      <c r="I44" s="696"/>
      <c r="J44" s="265" t="s">
        <v>568</v>
      </c>
      <c r="K44" s="354">
        <v>0</v>
      </c>
      <c r="L44" s="354">
        <v>0</v>
      </c>
      <c r="M44" s="355">
        <f t="shared" si="0"/>
        <v>0</v>
      </c>
    </row>
    <row r="45" spans="1:13" ht="27.95" customHeight="1" x14ac:dyDescent="0.15">
      <c r="A45" s="660"/>
      <c r="B45" s="660"/>
      <c r="C45" s="663"/>
      <c r="D45" s="620"/>
      <c r="E45" s="33"/>
      <c r="F45" s="291"/>
      <c r="G45" s="289"/>
      <c r="H45" s="635"/>
      <c r="I45" s="697"/>
      <c r="J45" s="265" t="s">
        <v>378</v>
      </c>
      <c r="K45" s="354">
        <v>0</v>
      </c>
      <c r="L45" s="354">
        <v>0</v>
      </c>
      <c r="M45" s="355">
        <f t="shared" si="0"/>
        <v>0</v>
      </c>
    </row>
    <row r="46" spans="1:13" ht="27.95" customHeight="1" x14ac:dyDescent="0.15">
      <c r="A46" s="660"/>
      <c r="B46" s="660"/>
      <c r="C46" s="3" t="s">
        <v>25</v>
      </c>
      <c r="D46" s="28"/>
      <c r="E46" s="33"/>
      <c r="F46" s="292"/>
      <c r="G46" s="712" t="s">
        <v>4</v>
      </c>
      <c r="H46" s="632" t="s">
        <v>25</v>
      </c>
      <c r="I46" s="273"/>
      <c r="J46" s="61"/>
      <c r="K46" s="354">
        <f>SUM(K47+K48)</f>
        <v>0</v>
      </c>
      <c r="L46" s="354">
        <f>SUM(L47+L48)</f>
        <v>0</v>
      </c>
      <c r="M46" s="355">
        <f t="shared" si="0"/>
        <v>0</v>
      </c>
    </row>
    <row r="47" spans="1:13" ht="27.95" customHeight="1" x14ac:dyDescent="0.15">
      <c r="A47" s="660"/>
      <c r="B47" s="660"/>
      <c r="C47" s="663"/>
      <c r="D47" s="28"/>
      <c r="E47" s="33"/>
      <c r="F47" s="701" t="s">
        <v>677</v>
      </c>
      <c r="G47" s="694"/>
      <c r="H47" s="633"/>
      <c r="I47" s="273" t="s">
        <v>379</v>
      </c>
      <c r="J47" s="61"/>
      <c r="K47" s="354">
        <v>0</v>
      </c>
      <c r="L47" s="354">
        <v>0</v>
      </c>
      <c r="M47" s="355">
        <f t="shared" si="0"/>
        <v>0</v>
      </c>
    </row>
    <row r="48" spans="1:13" ht="27.95" customHeight="1" x14ac:dyDescent="0.15">
      <c r="A48" s="660"/>
      <c r="B48" s="660"/>
      <c r="C48" s="664"/>
      <c r="D48" s="30" t="s">
        <v>26</v>
      </c>
      <c r="E48" s="33"/>
      <c r="F48" s="701"/>
      <c r="G48" s="694"/>
      <c r="H48" s="635"/>
      <c r="I48" s="273" t="s">
        <v>209</v>
      </c>
      <c r="J48" s="61"/>
      <c r="K48" s="354">
        <v>0</v>
      </c>
      <c r="L48" s="354">
        <v>0</v>
      </c>
      <c r="M48" s="355">
        <f t="shared" si="0"/>
        <v>0</v>
      </c>
    </row>
    <row r="49" spans="1:13" ht="27.95" customHeight="1" x14ac:dyDescent="0.15">
      <c r="A49" s="660"/>
      <c r="B49" s="660"/>
      <c r="C49" s="3" t="s">
        <v>27</v>
      </c>
      <c r="D49" s="28"/>
      <c r="E49" s="33"/>
      <c r="F49" s="701"/>
      <c r="G49" s="694"/>
      <c r="H49" s="632" t="s">
        <v>27</v>
      </c>
      <c r="I49" s="273"/>
      <c r="J49" s="61"/>
      <c r="K49" s="354">
        <f>SUM(K50+K51)</f>
        <v>0</v>
      </c>
      <c r="L49" s="354">
        <f>SUM(L50+L51)</f>
        <v>0</v>
      </c>
      <c r="M49" s="355">
        <f t="shared" si="0"/>
        <v>0</v>
      </c>
    </row>
    <row r="50" spans="1:13" ht="27.95" customHeight="1" x14ac:dyDescent="0.15">
      <c r="A50" s="660"/>
      <c r="B50" s="660"/>
      <c r="C50" s="3"/>
      <c r="D50" s="28" t="s">
        <v>28</v>
      </c>
      <c r="E50" s="33"/>
      <c r="F50" s="701"/>
      <c r="G50" s="694"/>
      <c r="H50" s="633"/>
      <c r="I50" s="273" t="s">
        <v>28</v>
      </c>
      <c r="J50" s="61"/>
      <c r="K50" s="354">
        <v>0</v>
      </c>
      <c r="L50" s="354">
        <v>0</v>
      </c>
      <c r="M50" s="355">
        <f t="shared" si="0"/>
        <v>0</v>
      </c>
    </row>
    <row r="51" spans="1:13" ht="27.95" customHeight="1" thickBot="1" x14ac:dyDescent="0.2">
      <c r="A51" s="660"/>
      <c r="B51" s="660"/>
      <c r="C51" s="3"/>
      <c r="D51" s="28"/>
      <c r="E51" s="33"/>
      <c r="F51" s="701"/>
      <c r="G51" s="694"/>
      <c r="H51" s="634"/>
      <c r="I51" s="380" t="s">
        <v>381</v>
      </c>
      <c r="J51" s="369"/>
      <c r="K51" s="358">
        <v>0</v>
      </c>
      <c r="L51" s="358">
        <v>0</v>
      </c>
      <c r="M51" s="359">
        <f t="shared" si="0"/>
        <v>0</v>
      </c>
    </row>
    <row r="52" spans="1:13" ht="27.95" customHeight="1" x14ac:dyDescent="0.15">
      <c r="A52" s="660"/>
      <c r="B52" s="660"/>
      <c r="C52" s="3" t="s">
        <v>30</v>
      </c>
      <c r="D52" s="28"/>
      <c r="E52" s="33"/>
      <c r="F52" s="701"/>
      <c r="G52" s="694"/>
      <c r="H52" s="285" t="s">
        <v>382</v>
      </c>
      <c r="I52" s="365"/>
      <c r="J52" s="270"/>
      <c r="K52" s="390">
        <f>SUM(K53+K60+K73+K78+K87+K90+K96)</f>
        <v>77384</v>
      </c>
      <c r="L52" s="390">
        <f>SUM(L53+L60+L73+L78+L87+L90+L96)</f>
        <v>48618</v>
      </c>
      <c r="M52" s="384">
        <f t="shared" si="0"/>
        <v>28766</v>
      </c>
    </row>
    <row r="53" spans="1:13" ht="27.95" customHeight="1" x14ac:dyDescent="0.15">
      <c r="A53" s="660"/>
      <c r="B53" s="660"/>
      <c r="C53" s="663"/>
      <c r="D53" s="28" t="s">
        <v>33</v>
      </c>
      <c r="E53" s="33"/>
      <c r="F53" s="701"/>
      <c r="G53" s="694"/>
      <c r="H53" s="285"/>
      <c r="I53" s="275" t="s">
        <v>33</v>
      </c>
      <c r="J53" s="268"/>
      <c r="K53" s="354">
        <f>SUM(K54+K57)</f>
        <v>41253</v>
      </c>
      <c r="L53" s="354">
        <f>SUM(L54+L57)</f>
        <v>41253</v>
      </c>
      <c r="M53" s="355">
        <f t="shared" si="0"/>
        <v>0</v>
      </c>
    </row>
    <row r="54" spans="1:13" ht="27.95" customHeight="1" x14ac:dyDescent="0.15">
      <c r="A54" s="660"/>
      <c r="B54" s="660"/>
      <c r="C54" s="663"/>
      <c r="D54" s="665"/>
      <c r="E54" s="33" t="s">
        <v>31</v>
      </c>
      <c r="F54" s="701"/>
      <c r="G54" s="694"/>
      <c r="H54" s="285"/>
      <c r="I54" s="696" t="s">
        <v>383</v>
      </c>
      <c r="J54" s="265" t="s">
        <v>31</v>
      </c>
      <c r="K54" s="354">
        <f>SUM(K55+K56)</f>
        <v>39513</v>
      </c>
      <c r="L54" s="354">
        <f>SUM(L55+L56)</f>
        <v>39513</v>
      </c>
      <c r="M54" s="355">
        <f t="shared" si="0"/>
        <v>0</v>
      </c>
    </row>
    <row r="55" spans="1:13" ht="27.95" customHeight="1" x14ac:dyDescent="0.15">
      <c r="A55" s="660"/>
      <c r="B55" s="660"/>
      <c r="C55" s="663"/>
      <c r="D55" s="666"/>
      <c r="E55" s="33" t="s">
        <v>34</v>
      </c>
      <c r="F55" s="701"/>
      <c r="G55" s="694"/>
      <c r="H55" s="285"/>
      <c r="I55" s="696"/>
      <c r="J55" s="265" t="s">
        <v>384</v>
      </c>
      <c r="K55" s="354">
        <v>0</v>
      </c>
      <c r="L55" s="354">
        <v>0</v>
      </c>
      <c r="M55" s="355">
        <f t="shared" si="0"/>
        <v>0</v>
      </c>
    </row>
    <row r="56" spans="1:13" ht="27.95" customHeight="1" x14ac:dyDescent="0.15">
      <c r="A56" s="660"/>
      <c r="B56" s="660"/>
      <c r="C56" s="663"/>
      <c r="D56" s="666"/>
      <c r="E56" s="33" t="s">
        <v>35</v>
      </c>
      <c r="F56" s="701"/>
      <c r="G56" s="694"/>
      <c r="H56" s="285"/>
      <c r="I56" s="696"/>
      <c r="J56" s="265" t="s">
        <v>385</v>
      </c>
      <c r="K56" s="354">
        <v>39513</v>
      </c>
      <c r="L56" s="354">
        <v>39513</v>
      </c>
      <c r="M56" s="355">
        <f t="shared" si="0"/>
        <v>0</v>
      </c>
    </row>
    <row r="57" spans="1:13" ht="27.95" customHeight="1" x14ac:dyDescent="0.15">
      <c r="A57" s="660"/>
      <c r="B57" s="660"/>
      <c r="C57" s="663"/>
      <c r="D57" s="666"/>
      <c r="E57" s="33"/>
      <c r="F57" s="290"/>
      <c r="G57" s="288"/>
      <c r="H57" s="285"/>
      <c r="I57" s="696"/>
      <c r="J57" s="265" t="s">
        <v>386</v>
      </c>
      <c r="K57" s="354">
        <f>SUM(K58+K59)</f>
        <v>1740</v>
      </c>
      <c r="L57" s="354">
        <f>SUM(L58+L59)</f>
        <v>1740</v>
      </c>
      <c r="M57" s="355">
        <f t="shared" si="0"/>
        <v>0</v>
      </c>
    </row>
    <row r="58" spans="1:13" ht="27.95" customHeight="1" x14ac:dyDescent="0.15">
      <c r="A58" s="660"/>
      <c r="B58" s="660"/>
      <c r="C58" s="663"/>
      <c r="D58" s="666"/>
      <c r="E58" s="33"/>
      <c r="F58" s="290"/>
      <c r="G58" s="288"/>
      <c r="H58" s="285"/>
      <c r="I58" s="696"/>
      <c r="J58" s="265" t="s">
        <v>387</v>
      </c>
      <c r="K58" s="354">
        <v>0</v>
      </c>
      <c r="L58" s="354">
        <v>0</v>
      </c>
      <c r="M58" s="355">
        <f t="shared" si="0"/>
        <v>0</v>
      </c>
    </row>
    <row r="59" spans="1:13" ht="27.95" customHeight="1" x14ac:dyDescent="0.15">
      <c r="A59" s="660"/>
      <c r="B59" s="660"/>
      <c r="C59" s="663"/>
      <c r="D59" s="666"/>
      <c r="E59" s="33"/>
      <c r="F59" s="290"/>
      <c r="G59" s="288"/>
      <c r="H59" s="285"/>
      <c r="I59" s="697"/>
      <c r="J59" s="265" t="s">
        <v>388</v>
      </c>
      <c r="K59" s="354">
        <v>1740</v>
      </c>
      <c r="L59" s="354">
        <v>1740</v>
      </c>
      <c r="M59" s="355">
        <f t="shared" si="0"/>
        <v>0</v>
      </c>
    </row>
    <row r="60" spans="1:13" ht="27.95" customHeight="1" x14ac:dyDescent="0.15">
      <c r="A60" s="660"/>
      <c r="B60" s="660"/>
      <c r="C60" s="663"/>
      <c r="D60" s="666"/>
      <c r="E60" s="33" t="s">
        <v>32</v>
      </c>
      <c r="F60" s="290"/>
      <c r="G60" s="288"/>
      <c r="H60" s="285"/>
      <c r="I60" s="695" t="s">
        <v>401</v>
      </c>
      <c r="J60" s="265"/>
      <c r="K60" s="354">
        <f>SUM(K61+K64+K67+K70)</f>
        <v>4583</v>
      </c>
      <c r="L60" s="354">
        <f>SUM(L61+L64+L67+L70)</f>
        <v>4583</v>
      </c>
      <c r="M60" s="355">
        <f t="shared" si="0"/>
        <v>0</v>
      </c>
    </row>
    <row r="61" spans="1:13" ht="27.95" customHeight="1" x14ac:dyDescent="0.15">
      <c r="A61" s="660"/>
      <c r="B61" s="660"/>
      <c r="C61" s="663"/>
      <c r="D61" s="666"/>
      <c r="E61" s="33"/>
      <c r="F61" s="290"/>
      <c r="G61" s="288"/>
      <c r="H61" s="285"/>
      <c r="I61" s="696"/>
      <c r="J61" s="265" t="s">
        <v>389</v>
      </c>
      <c r="K61" s="354">
        <f>SUM(K62+K63)</f>
        <v>0</v>
      </c>
      <c r="L61" s="354">
        <f>SUM(L62+L63)</f>
        <v>0</v>
      </c>
      <c r="M61" s="355">
        <f t="shared" si="0"/>
        <v>0</v>
      </c>
    </row>
    <row r="62" spans="1:13" ht="27.95" customHeight="1" x14ac:dyDescent="0.15">
      <c r="A62" s="660"/>
      <c r="B62" s="660"/>
      <c r="C62" s="663"/>
      <c r="D62" s="666"/>
      <c r="E62" s="33" t="s">
        <v>34</v>
      </c>
      <c r="F62" s="290"/>
      <c r="G62" s="288"/>
      <c r="H62" s="285"/>
      <c r="I62" s="696"/>
      <c r="J62" s="265" t="s">
        <v>390</v>
      </c>
      <c r="K62" s="354">
        <v>0</v>
      </c>
      <c r="L62" s="354">
        <v>0</v>
      </c>
      <c r="M62" s="355">
        <f t="shared" si="0"/>
        <v>0</v>
      </c>
    </row>
    <row r="63" spans="1:13" ht="27.95" customHeight="1" thickBot="1" x14ac:dyDescent="0.2">
      <c r="A63" s="661"/>
      <c r="B63" s="661"/>
      <c r="C63" s="669"/>
      <c r="D63" s="668"/>
      <c r="E63" s="35" t="s">
        <v>35</v>
      </c>
      <c r="F63" s="290"/>
      <c r="G63" s="288"/>
      <c r="H63" s="285"/>
      <c r="I63" s="696"/>
      <c r="J63" s="265" t="s">
        <v>391</v>
      </c>
      <c r="K63" s="354">
        <v>0</v>
      </c>
      <c r="L63" s="354">
        <v>0</v>
      </c>
      <c r="M63" s="355">
        <f t="shared" si="0"/>
        <v>0</v>
      </c>
    </row>
    <row r="64" spans="1:13" ht="27.95" customHeight="1" x14ac:dyDescent="0.15">
      <c r="A64" s="201"/>
      <c r="B64" s="80"/>
      <c r="C64" s="313"/>
      <c r="D64" s="314"/>
      <c r="E64" s="314"/>
      <c r="F64" s="290"/>
      <c r="G64" s="288"/>
      <c r="H64" s="285"/>
      <c r="I64" s="696"/>
      <c r="J64" s="265" t="s">
        <v>392</v>
      </c>
      <c r="K64" s="354">
        <f>SUM(K65+K66)</f>
        <v>4390</v>
      </c>
      <c r="L64" s="354">
        <f>SUM(L65+L66)</f>
        <v>4390</v>
      </c>
      <c r="M64" s="355">
        <f t="shared" si="0"/>
        <v>0</v>
      </c>
    </row>
    <row r="65" spans="1:13" ht="27.95" customHeight="1" x14ac:dyDescent="0.15">
      <c r="A65" s="201"/>
      <c r="B65" s="80"/>
      <c r="C65" s="313"/>
      <c r="D65" s="314"/>
      <c r="E65" s="314"/>
      <c r="F65" s="290"/>
      <c r="G65" s="288"/>
      <c r="H65" s="285"/>
      <c r="I65" s="696"/>
      <c r="J65" s="265" t="s">
        <v>393</v>
      </c>
      <c r="K65" s="354">
        <v>0</v>
      </c>
      <c r="L65" s="354">
        <v>0</v>
      </c>
      <c r="M65" s="355">
        <f t="shared" si="0"/>
        <v>0</v>
      </c>
    </row>
    <row r="66" spans="1:13" ht="27.95" customHeight="1" x14ac:dyDescent="0.15">
      <c r="A66" s="201"/>
      <c r="B66" s="80"/>
      <c r="C66" s="313"/>
      <c r="D66" s="314"/>
      <c r="E66" s="314"/>
      <c r="F66" s="290"/>
      <c r="G66" s="288"/>
      <c r="H66" s="285"/>
      <c r="I66" s="696"/>
      <c r="J66" s="265" t="s">
        <v>394</v>
      </c>
      <c r="K66" s="354">
        <v>4390</v>
      </c>
      <c r="L66" s="354">
        <v>4390</v>
      </c>
      <c r="M66" s="355">
        <f t="shared" si="0"/>
        <v>0</v>
      </c>
    </row>
    <row r="67" spans="1:13" ht="27.95" customHeight="1" x14ac:dyDescent="0.15">
      <c r="A67" s="201"/>
      <c r="B67" s="80"/>
      <c r="C67" s="313"/>
      <c r="D67" s="314"/>
      <c r="E67" s="314"/>
      <c r="F67" s="290"/>
      <c r="G67" s="288"/>
      <c r="H67" s="285"/>
      <c r="I67" s="696"/>
      <c r="J67" s="265" t="s">
        <v>395</v>
      </c>
      <c r="K67" s="354">
        <f>SUM(K68+K69)</f>
        <v>0</v>
      </c>
      <c r="L67" s="354">
        <f>SUM(L68+L69)</f>
        <v>0</v>
      </c>
      <c r="M67" s="355">
        <f t="shared" si="0"/>
        <v>0</v>
      </c>
    </row>
    <row r="68" spans="1:13" ht="27.95" customHeight="1" x14ac:dyDescent="0.15">
      <c r="A68" s="201"/>
      <c r="B68" s="80"/>
      <c r="C68" s="313"/>
      <c r="D68" s="314"/>
      <c r="E68" s="314"/>
      <c r="F68" s="290"/>
      <c r="G68" s="288"/>
      <c r="H68" s="285"/>
      <c r="I68" s="696"/>
      <c r="J68" s="265" t="s">
        <v>396</v>
      </c>
      <c r="K68" s="354">
        <v>0</v>
      </c>
      <c r="L68" s="354">
        <v>0</v>
      </c>
      <c r="M68" s="355">
        <f t="shared" si="0"/>
        <v>0</v>
      </c>
    </row>
    <row r="69" spans="1:13" ht="27.95" customHeight="1" x14ac:dyDescent="0.15">
      <c r="A69" s="201"/>
      <c r="B69" s="80"/>
      <c r="C69" s="313"/>
      <c r="D69" s="314"/>
      <c r="E69" s="314"/>
      <c r="F69" s="290"/>
      <c r="G69" s="288"/>
      <c r="H69" s="285"/>
      <c r="I69" s="696"/>
      <c r="J69" s="265" t="s">
        <v>397</v>
      </c>
      <c r="K69" s="354">
        <v>0</v>
      </c>
      <c r="L69" s="354">
        <v>0</v>
      </c>
      <c r="M69" s="355">
        <f t="shared" si="0"/>
        <v>0</v>
      </c>
    </row>
    <row r="70" spans="1:13" ht="27.95" customHeight="1" x14ac:dyDescent="0.15">
      <c r="A70" s="201"/>
      <c r="B70" s="80"/>
      <c r="C70" s="313"/>
      <c r="D70" s="314"/>
      <c r="E70" s="314"/>
      <c r="F70" s="290"/>
      <c r="G70" s="288"/>
      <c r="H70" s="285"/>
      <c r="I70" s="696"/>
      <c r="J70" s="265" t="s">
        <v>398</v>
      </c>
      <c r="K70" s="354">
        <f>SUM(K71+K72)</f>
        <v>193</v>
      </c>
      <c r="L70" s="354">
        <f>SUM(L71+L72)</f>
        <v>193</v>
      </c>
      <c r="M70" s="355">
        <f t="shared" ref="M70:M133" si="1">SUM(K70-L70)</f>
        <v>0</v>
      </c>
    </row>
    <row r="71" spans="1:13" ht="27.95" customHeight="1" x14ac:dyDescent="0.15">
      <c r="A71" s="201"/>
      <c r="B71" s="80"/>
      <c r="C71" s="313"/>
      <c r="D71" s="314"/>
      <c r="E71" s="314"/>
      <c r="F71" s="290"/>
      <c r="G71" s="288"/>
      <c r="H71" s="285"/>
      <c r="I71" s="696"/>
      <c r="J71" s="265" t="s">
        <v>400</v>
      </c>
      <c r="K71" s="354">
        <v>0</v>
      </c>
      <c r="L71" s="354">
        <v>0</v>
      </c>
      <c r="M71" s="355">
        <f t="shared" si="1"/>
        <v>0</v>
      </c>
    </row>
    <row r="72" spans="1:13" ht="27.95" customHeight="1" x14ac:dyDescent="0.15">
      <c r="A72" s="201"/>
      <c r="B72" s="80"/>
      <c r="C72" s="313"/>
      <c r="D72" s="314"/>
      <c r="E72" s="314"/>
      <c r="F72" s="290"/>
      <c r="G72" s="288"/>
      <c r="H72" s="285"/>
      <c r="I72" s="697"/>
      <c r="J72" s="265" t="s">
        <v>399</v>
      </c>
      <c r="K72" s="354">
        <v>193</v>
      </c>
      <c r="L72" s="354">
        <v>193</v>
      </c>
      <c r="M72" s="355">
        <f t="shared" si="1"/>
        <v>0</v>
      </c>
    </row>
    <row r="73" spans="1:13" ht="27.95" customHeight="1" x14ac:dyDescent="0.15">
      <c r="A73" s="201"/>
      <c r="B73" s="80"/>
      <c r="C73" s="313"/>
      <c r="D73" s="314"/>
      <c r="E73" s="314"/>
      <c r="F73" s="290"/>
      <c r="G73" s="288"/>
      <c r="H73" s="285"/>
      <c r="I73" s="287" t="s">
        <v>402</v>
      </c>
      <c r="J73" s="279"/>
      <c r="K73" s="354">
        <f>SUM(K74+K76)</f>
        <v>24866</v>
      </c>
      <c r="L73" s="354">
        <f>SUM(L74+L76)</f>
        <v>0</v>
      </c>
      <c r="M73" s="355">
        <f t="shared" si="1"/>
        <v>24866</v>
      </c>
    </row>
    <row r="74" spans="1:13" ht="27.95" customHeight="1" x14ac:dyDescent="0.15">
      <c r="A74" s="201"/>
      <c r="B74" s="80"/>
      <c r="C74" s="313"/>
      <c r="D74" s="314"/>
      <c r="E74" s="314"/>
      <c r="F74" s="290"/>
      <c r="G74" s="288"/>
      <c r="H74" s="285"/>
      <c r="I74" s="276" t="s">
        <v>383</v>
      </c>
      <c r="J74" s="265" t="s">
        <v>31</v>
      </c>
      <c r="K74" s="354">
        <f>SUM(K75)</f>
        <v>24866</v>
      </c>
      <c r="L74" s="354">
        <f>SUM(L75)</f>
        <v>0</v>
      </c>
      <c r="M74" s="355">
        <f t="shared" si="1"/>
        <v>24866</v>
      </c>
    </row>
    <row r="75" spans="1:13" ht="27.95" customHeight="1" x14ac:dyDescent="0.15">
      <c r="A75" s="201"/>
      <c r="B75" s="80"/>
      <c r="C75" s="313"/>
      <c r="D75" s="314"/>
      <c r="E75" s="314"/>
      <c r="F75" s="290"/>
      <c r="G75" s="288"/>
      <c r="H75" s="285"/>
      <c r="I75" s="276"/>
      <c r="J75" s="265" t="s">
        <v>685</v>
      </c>
      <c r="K75" s="354">
        <v>24866</v>
      </c>
      <c r="L75" s="354">
        <v>0</v>
      </c>
      <c r="M75" s="355">
        <v>24866</v>
      </c>
    </row>
    <row r="76" spans="1:13" ht="27.95" customHeight="1" x14ac:dyDescent="0.15">
      <c r="A76" s="201"/>
      <c r="B76" s="80"/>
      <c r="C76" s="313"/>
      <c r="D76" s="314"/>
      <c r="E76" s="314"/>
      <c r="F76" s="290"/>
      <c r="G76" s="288"/>
      <c r="H76" s="285"/>
      <c r="I76" s="276"/>
      <c r="J76" s="265" t="s">
        <v>386</v>
      </c>
      <c r="K76" s="354">
        <f>SUM(K77)</f>
        <v>0</v>
      </c>
      <c r="L76" s="354">
        <f>SUM(L77)</f>
        <v>0</v>
      </c>
      <c r="M76" s="355">
        <f t="shared" si="1"/>
        <v>0</v>
      </c>
    </row>
    <row r="77" spans="1:13" ht="27.95" customHeight="1" x14ac:dyDescent="0.15">
      <c r="A77" s="201"/>
      <c r="B77" s="80"/>
      <c r="C77" s="313"/>
      <c r="D77" s="314"/>
      <c r="E77" s="314"/>
      <c r="F77" s="290"/>
      <c r="G77" s="288"/>
      <c r="H77" s="285"/>
      <c r="I77" s="277"/>
      <c r="J77" s="61" t="s">
        <v>686</v>
      </c>
      <c r="K77" s="354">
        <v>0</v>
      </c>
      <c r="L77" s="354">
        <v>0</v>
      </c>
      <c r="M77" s="355">
        <f t="shared" si="1"/>
        <v>0</v>
      </c>
    </row>
    <row r="78" spans="1:13" ht="27.95" customHeight="1" x14ac:dyDescent="0.15">
      <c r="A78" s="201"/>
      <c r="B78" s="80"/>
      <c r="C78" s="313"/>
      <c r="D78" s="314"/>
      <c r="E78" s="314"/>
      <c r="F78" s="290"/>
      <c r="G78" s="288"/>
      <c r="H78" s="285"/>
      <c r="I78" s="695" t="s">
        <v>404</v>
      </c>
      <c r="J78" s="265"/>
      <c r="K78" s="354">
        <f>SUM(K79+K81+K83+K85)</f>
        <v>2762</v>
      </c>
      <c r="L78" s="354">
        <f>SUM(L79+L81+L83+L85)</f>
        <v>0</v>
      </c>
      <c r="M78" s="355">
        <f t="shared" si="1"/>
        <v>2762</v>
      </c>
    </row>
    <row r="79" spans="1:13" ht="27.95" customHeight="1" x14ac:dyDescent="0.15">
      <c r="A79" s="201"/>
      <c r="B79" s="80"/>
      <c r="C79" s="313"/>
      <c r="D79" s="314"/>
      <c r="E79" s="314"/>
      <c r="F79" s="290"/>
      <c r="G79" s="288"/>
      <c r="H79" s="285"/>
      <c r="I79" s="696"/>
      <c r="J79" s="265" t="s">
        <v>389</v>
      </c>
      <c r="K79" s="354">
        <f>SUM(K80)</f>
        <v>0</v>
      </c>
      <c r="L79" s="354">
        <f>SUM(L80)</f>
        <v>0</v>
      </c>
      <c r="M79" s="355">
        <f t="shared" si="1"/>
        <v>0</v>
      </c>
    </row>
    <row r="80" spans="1:13" ht="27.95" customHeight="1" x14ac:dyDescent="0.15">
      <c r="A80" s="201"/>
      <c r="B80" s="80"/>
      <c r="C80" s="313"/>
      <c r="D80" s="314"/>
      <c r="E80" s="314"/>
      <c r="F80" s="290"/>
      <c r="G80" s="288"/>
      <c r="H80" s="285"/>
      <c r="I80" s="696"/>
      <c r="J80" s="265" t="s">
        <v>685</v>
      </c>
      <c r="K80" s="354">
        <v>0</v>
      </c>
      <c r="L80" s="354">
        <v>0</v>
      </c>
      <c r="M80" s="355">
        <f t="shared" si="1"/>
        <v>0</v>
      </c>
    </row>
    <row r="81" spans="1:13" ht="27.95" customHeight="1" x14ac:dyDescent="0.15">
      <c r="A81" s="201"/>
      <c r="B81" s="80"/>
      <c r="C81" s="313"/>
      <c r="D81" s="314"/>
      <c r="E81" s="314"/>
      <c r="F81" s="290"/>
      <c r="G81" s="288"/>
      <c r="H81" s="285"/>
      <c r="I81" s="696"/>
      <c r="J81" s="265" t="s">
        <v>392</v>
      </c>
      <c r="K81" s="354">
        <f>SUM(K82)</f>
        <v>2762</v>
      </c>
      <c r="L81" s="354">
        <f>SUM(L82)</f>
        <v>0</v>
      </c>
      <c r="M81" s="355">
        <f t="shared" si="1"/>
        <v>2762</v>
      </c>
    </row>
    <row r="82" spans="1:13" ht="27.95" customHeight="1" x14ac:dyDescent="0.15">
      <c r="A82" s="201"/>
      <c r="B82" s="80"/>
      <c r="C82" s="313"/>
      <c r="D82" s="314"/>
      <c r="E82" s="314"/>
      <c r="F82" s="290"/>
      <c r="G82" s="288"/>
      <c r="H82" s="285"/>
      <c r="I82" s="696"/>
      <c r="J82" s="265" t="s">
        <v>685</v>
      </c>
      <c r="K82" s="354">
        <v>2762</v>
      </c>
      <c r="L82" s="354">
        <v>0</v>
      </c>
      <c r="M82" s="355">
        <f t="shared" si="1"/>
        <v>2762</v>
      </c>
    </row>
    <row r="83" spans="1:13" ht="27.95" customHeight="1" x14ac:dyDescent="0.15">
      <c r="A83" s="201"/>
      <c r="B83" s="80"/>
      <c r="C83" s="313"/>
      <c r="D83" s="314"/>
      <c r="E83" s="314"/>
      <c r="F83" s="290"/>
      <c r="G83" s="288"/>
      <c r="H83" s="285"/>
      <c r="I83" s="696"/>
      <c r="J83" s="265" t="s">
        <v>395</v>
      </c>
      <c r="K83" s="354">
        <f>SUM(K84)</f>
        <v>0</v>
      </c>
      <c r="L83" s="354">
        <f>SUM(L84)</f>
        <v>0</v>
      </c>
      <c r="M83" s="355">
        <f t="shared" si="1"/>
        <v>0</v>
      </c>
    </row>
    <row r="84" spans="1:13" ht="27.95" customHeight="1" x14ac:dyDescent="0.15">
      <c r="A84" s="201"/>
      <c r="B84" s="80"/>
      <c r="C84" s="313"/>
      <c r="D84" s="314"/>
      <c r="E84" s="314"/>
      <c r="F84" s="290"/>
      <c r="G84" s="288"/>
      <c r="H84" s="285"/>
      <c r="I84" s="696"/>
      <c r="J84" s="61" t="s">
        <v>686</v>
      </c>
      <c r="K84" s="354">
        <v>0</v>
      </c>
      <c r="L84" s="354">
        <v>0</v>
      </c>
      <c r="M84" s="355">
        <f t="shared" si="1"/>
        <v>0</v>
      </c>
    </row>
    <row r="85" spans="1:13" ht="27.95" customHeight="1" x14ac:dyDescent="0.15">
      <c r="A85" s="201"/>
      <c r="B85" s="80"/>
      <c r="C85" s="313"/>
      <c r="D85" s="314"/>
      <c r="E85" s="314"/>
      <c r="F85" s="290"/>
      <c r="G85" s="288"/>
      <c r="H85" s="285"/>
      <c r="I85" s="696"/>
      <c r="J85" s="265" t="s">
        <v>405</v>
      </c>
      <c r="K85" s="354">
        <f>SUM(K86)</f>
        <v>0</v>
      </c>
      <c r="L85" s="354">
        <f>SUM(L86)</f>
        <v>0</v>
      </c>
      <c r="M85" s="355">
        <f t="shared" si="1"/>
        <v>0</v>
      </c>
    </row>
    <row r="86" spans="1:13" ht="27.95" customHeight="1" x14ac:dyDescent="0.15">
      <c r="A86" s="201"/>
      <c r="B86" s="80"/>
      <c r="C86" s="313"/>
      <c r="D86" s="314"/>
      <c r="E86" s="314"/>
      <c r="F86" s="291"/>
      <c r="G86" s="289"/>
      <c r="H86" s="286"/>
      <c r="I86" s="697"/>
      <c r="J86" s="61" t="s">
        <v>686</v>
      </c>
      <c r="K86" s="354">
        <v>0</v>
      </c>
      <c r="L86" s="354">
        <v>0</v>
      </c>
      <c r="M86" s="355">
        <f t="shared" si="1"/>
        <v>0</v>
      </c>
    </row>
    <row r="87" spans="1:13" ht="27.95" customHeight="1" x14ac:dyDescent="0.15">
      <c r="A87" s="201"/>
      <c r="B87" s="80"/>
      <c r="C87" s="313"/>
      <c r="D87" s="314"/>
      <c r="E87" s="314"/>
      <c r="F87" s="290"/>
      <c r="G87" s="288"/>
      <c r="H87" s="285"/>
      <c r="I87" s="695" t="s">
        <v>36</v>
      </c>
      <c r="J87" s="265"/>
      <c r="K87" s="354">
        <f>SUM(K88+K89)</f>
        <v>0</v>
      </c>
      <c r="L87" s="354">
        <f>SUM(L88+L89)</f>
        <v>0</v>
      </c>
      <c r="M87" s="355">
        <f t="shared" si="1"/>
        <v>0</v>
      </c>
    </row>
    <row r="88" spans="1:13" ht="27.95" customHeight="1" x14ac:dyDescent="0.15">
      <c r="A88" s="201"/>
      <c r="B88" s="80"/>
      <c r="C88" s="313"/>
      <c r="D88" s="314"/>
      <c r="E88" s="314"/>
      <c r="F88" s="290"/>
      <c r="G88" s="288"/>
      <c r="H88" s="285"/>
      <c r="I88" s="696"/>
      <c r="J88" s="265" t="s">
        <v>409</v>
      </c>
      <c r="K88" s="354">
        <v>0</v>
      </c>
      <c r="L88" s="354">
        <v>0</v>
      </c>
      <c r="M88" s="355">
        <f t="shared" si="1"/>
        <v>0</v>
      </c>
    </row>
    <row r="89" spans="1:13" ht="27.95" customHeight="1" x14ac:dyDescent="0.15">
      <c r="A89" s="201"/>
      <c r="B89" s="80"/>
      <c r="C89" s="313"/>
      <c r="D89" s="314"/>
      <c r="E89" s="314"/>
      <c r="F89" s="290"/>
      <c r="G89" s="288"/>
      <c r="H89" s="285"/>
      <c r="I89" s="697"/>
      <c r="J89" s="265" t="s">
        <v>410</v>
      </c>
      <c r="K89" s="354">
        <v>0</v>
      </c>
      <c r="L89" s="354">
        <v>0</v>
      </c>
      <c r="M89" s="355">
        <f t="shared" si="1"/>
        <v>0</v>
      </c>
    </row>
    <row r="90" spans="1:13" ht="27.95" customHeight="1" x14ac:dyDescent="0.15">
      <c r="A90" s="201"/>
      <c r="B90" s="80"/>
      <c r="C90" s="313"/>
      <c r="D90" s="314"/>
      <c r="E90" s="314"/>
      <c r="F90" s="290"/>
      <c r="G90" s="288"/>
      <c r="H90" s="285"/>
      <c r="I90" s="695" t="s">
        <v>37</v>
      </c>
      <c r="J90" s="265"/>
      <c r="K90" s="354">
        <f>SUM(K91+K92+K93+K94+K95)</f>
        <v>3920</v>
      </c>
      <c r="L90" s="354">
        <f>SUM(L91+L92+L93+L94+L95)</f>
        <v>2782</v>
      </c>
      <c r="M90" s="355">
        <f t="shared" si="1"/>
        <v>1138</v>
      </c>
    </row>
    <row r="91" spans="1:13" ht="27.95" customHeight="1" x14ac:dyDescent="0.15">
      <c r="A91" s="201"/>
      <c r="B91" s="80"/>
      <c r="C91" s="313"/>
      <c r="D91" s="314"/>
      <c r="E91" s="314"/>
      <c r="F91" s="290"/>
      <c r="G91" s="288"/>
      <c r="H91" s="285"/>
      <c r="I91" s="696"/>
      <c r="J91" s="265" t="s">
        <v>39</v>
      </c>
      <c r="K91" s="354">
        <v>0</v>
      </c>
      <c r="L91" s="354">
        <v>0</v>
      </c>
      <c r="M91" s="355">
        <f t="shared" si="1"/>
        <v>0</v>
      </c>
    </row>
    <row r="92" spans="1:13" ht="27.95" customHeight="1" x14ac:dyDescent="0.15">
      <c r="A92" s="201"/>
      <c r="B92" s="80"/>
      <c r="C92" s="313"/>
      <c r="D92" s="314"/>
      <c r="E92" s="314"/>
      <c r="F92" s="290"/>
      <c r="G92" s="288"/>
      <c r="H92" s="285"/>
      <c r="I92" s="696"/>
      <c r="J92" s="265" t="s">
        <v>411</v>
      </c>
      <c r="K92" s="354">
        <v>0</v>
      </c>
      <c r="L92" s="354">
        <v>0</v>
      </c>
      <c r="M92" s="355">
        <f t="shared" si="1"/>
        <v>0</v>
      </c>
    </row>
    <row r="93" spans="1:13" ht="27.95" customHeight="1" x14ac:dyDescent="0.15">
      <c r="A93" s="201"/>
      <c r="B93" s="80"/>
      <c r="C93" s="313"/>
      <c r="D93" s="314"/>
      <c r="E93" s="314"/>
      <c r="F93" s="290"/>
      <c r="G93" s="288"/>
      <c r="H93" s="285"/>
      <c r="I93" s="696"/>
      <c r="J93" s="265" t="s">
        <v>412</v>
      </c>
      <c r="K93" s="354">
        <v>0</v>
      </c>
      <c r="L93" s="354">
        <v>0</v>
      </c>
      <c r="M93" s="355">
        <f t="shared" si="1"/>
        <v>0</v>
      </c>
    </row>
    <row r="94" spans="1:13" ht="27.95" customHeight="1" x14ac:dyDescent="0.15">
      <c r="A94" s="201"/>
      <c r="B94" s="80"/>
      <c r="C94" s="313"/>
      <c r="D94" s="314"/>
      <c r="E94" s="314"/>
      <c r="F94" s="290"/>
      <c r="G94" s="288"/>
      <c r="H94" s="285"/>
      <c r="I94" s="696"/>
      <c r="J94" s="265" t="s">
        <v>413</v>
      </c>
      <c r="K94" s="354">
        <v>3920</v>
      </c>
      <c r="L94" s="354">
        <v>2782</v>
      </c>
      <c r="M94" s="355">
        <f t="shared" si="1"/>
        <v>1138</v>
      </c>
    </row>
    <row r="95" spans="1:13" ht="27.95" customHeight="1" x14ac:dyDescent="0.15">
      <c r="A95" s="201"/>
      <c r="B95" s="80"/>
      <c r="C95" s="313"/>
      <c r="D95" s="314"/>
      <c r="E95" s="314"/>
      <c r="F95" s="290"/>
      <c r="G95" s="288"/>
      <c r="H95" s="285"/>
      <c r="I95" s="697"/>
      <c r="J95" s="265" t="s">
        <v>41</v>
      </c>
      <c r="K95" s="354">
        <v>0</v>
      </c>
      <c r="L95" s="354">
        <v>0</v>
      </c>
      <c r="M95" s="355">
        <f t="shared" si="1"/>
        <v>0</v>
      </c>
    </row>
    <row r="96" spans="1:13" ht="27.95" customHeight="1" x14ac:dyDescent="0.15">
      <c r="A96" s="201"/>
      <c r="B96" s="80"/>
      <c r="C96" s="313"/>
      <c r="D96" s="314"/>
      <c r="E96" s="314"/>
      <c r="F96" s="290"/>
      <c r="G96" s="288"/>
      <c r="H96" s="285"/>
      <c r="I96" s="696" t="s">
        <v>26</v>
      </c>
      <c r="J96" s="270"/>
      <c r="K96" s="356">
        <f>SUM(K97+K98+K99+K100)</f>
        <v>0</v>
      </c>
      <c r="L96" s="356">
        <f>SUM(L97+L98+L99+L100)</f>
        <v>0</v>
      </c>
      <c r="M96" s="355">
        <f t="shared" si="1"/>
        <v>0</v>
      </c>
    </row>
    <row r="97" spans="1:13" ht="27.95" customHeight="1" x14ac:dyDescent="0.15">
      <c r="A97" s="201"/>
      <c r="B97" s="80"/>
      <c r="C97" s="313"/>
      <c r="D97" s="314"/>
      <c r="E97" s="314"/>
      <c r="F97" s="701" t="s">
        <v>677</v>
      </c>
      <c r="G97" s="694" t="s">
        <v>4</v>
      </c>
      <c r="H97" s="285"/>
      <c r="I97" s="696"/>
      <c r="J97" s="265" t="s">
        <v>414</v>
      </c>
      <c r="K97" s="354">
        <v>0</v>
      </c>
      <c r="L97" s="354">
        <v>0</v>
      </c>
      <c r="M97" s="355">
        <f t="shared" si="1"/>
        <v>0</v>
      </c>
    </row>
    <row r="98" spans="1:13" ht="27.95" customHeight="1" x14ac:dyDescent="0.15">
      <c r="A98" s="201"/>
      <c r="B98" s="80"/>
      <c r="C98" s="313"/>
      <c r="D98" s="314"/>
      <c r="E98" s="314"/>
      <c r="F98" s="701"/>
      <c r="G98" s="694"/>
      <c r="H98" s="285"/>
      <c r="I98" s="696"/>
      <c r="J98" s="265" t="s">
        <v>44</v>
      </c>
      <c r="K98" s="354">
        <v>0</v>
      </c>
      <c r="L98" s="354">
        <v>0</v>
      </c>
      <c r="M98" s="355">
        <f t="shared" si="1"/>
        <v>0</v>
      </c>
    </row>
    <row r="99" spans="1:13" ht="27.95" customHeight="1" x14ac:dyDescent="0.15">
      <c r="A99" s="201"/>
      <c r="B99" s="80"/>
      <c r="C99" s="313"/>
      <c r="D99" s="314"/>
      <c r="E99" s="314"/>
      <c r="F99" s="701"/>
      <c r="G99" s="288"/>
      <c r="H99" s="285"/>
      <c r="I99" s="696"/>
      <c r="J99" s="265" t="s">
        <v>415</v>
      </c>
      <c r="K99" s="354">
        <v>0</v>
      </c>
      <c r="L99" s="354">
        <v>0</v>
      </c>
      <c r="M99" s="355">
        <f t="shared" si="1"/>
        <v>0</v>
      </c>
    </row>
    <row r="100" spans="1:13" ht="27.95" customHeight="1" thickBot="1" x14ac:dyDescent="0.2">
      <c r="A100" s="201"/>
      <c r="B100" s="80"/>
      <c r="C100" s="313"/>
      <c r="D100" s="314"/>
      <c r="E100" s="314"/>
      <c r="F100" s="701"/>
      <c r="G100" s="288"/>
      <c r="H100" s="381"/>
      <c r="I100" s="698"/>
      <c r="J100" s="377" t="s">
        <v>26</v>
      </c>
      <c r="K100" s="358">
        <v>0</v>
      </c>
      <c r="L100" s="358">
        <v>0</v>
      </c>
      <c r="M100" s="359">
        <f t="shared" si="1"/>
        <v>0</v>
      </c>
    </row>
    <row r="101" spans="1:13" ht="27.95" customHeight="1" x14ac:dyDescent="0.15">
      <c r="A101" s="201"/>
      <c r="B101" s="80"/>
      <c r="C101" s="313"/>
      <c r="D101" s="314"/>
      <c r="E101" s="314"/>
      <c r="F101" s="701"/>
      <c r="G101" s="288"/>
      <c r="H101" s="633" t="s">
        <v>417</v>
      </c>
      <c r="I101" s="365"/>
      <c r="J101" s="373"/>
      <c r="K101" s="356">
        <f>SUM(K102+K105+K107)</f>
        <v>0</v>
      </c>
      <c r="L101" s="356">
        <f>SUM(L102+L105+L107)</f>
        <v>0</v>
      </c>
      <c r="M101" s="378">
        <f t="shared" si="1"/>
        <v>0</v>
      </c>
    </row>
    <row r="102" spans="1:13" ht="27.95" customHeight="1" x14ac:dyDescent="0.15">
      <c r="A102" s="201"/>
      <c r="B102" s="80"/>
      <c r="C102" s="313"/>
      <c r="D102" s="314"/>
      <c r="E102" s="314"/>
      <c r="F102" s="701"/>
      <c r="G102" s="288"/>
      <c r="H102" s="633"/>
      <c r="I102" s="695" t="s">
        <v>418</v>
      </c>
      <c r="J102" s="265"/>
      <c r="K102" s="354">
        <f>SUM(K103+K104)</f>
        <v>0</v>
      </c>
      <c r="L102" s="354">
        <f>SUM(L103+L104)</f>
        <v>0</v>
      </c>
      <c r="M102" s="355">
        <f t="shared" si="1"/>
        <v>0</v>
      </c>
    </row>
    <row r="103" spans="1:13" ht="27.95" customHeight="1" x14ac:dyDescent="0.15">
      <c r="A103" s="201"/>
      <c r="B103" s="80"/>
      <c r="C103" s="313"/>
      <c r="D103" s="314"/>
      <c r="E103" s="314"/>
      <c r="F103" s="701"/>
      <c r="G103" s="288"/>
      <c r="H103" s="633"/>
      <c r="I103" s="696"/>
      <c r="J103" s="265" t="s">
        <v>419</v>
      </c>
      <c r="K103" s="354">
        <v>0</v>
      </c>
      <c r="L103" s="354">
        <v>0</v>
      </c>
      <c r="M103" s="355">
        <f t="shared" si="1"/>
        <v>0</v>
      </c>
    </row>
    <row r="104" spans="1:13" ht="27.95" customHeight="1" x14ac:dyDescent="0.15">
      <c r="A104" s="201"/>
      <c r="B104" s="80"/>
      <c r="C104" s="313"/>
      <c r="D104" s="314"/>
      <c r="E104" s="314"/>
      <c r="F104" s="701"/>
      <c r="G104" s="288"/>
      <c r="H104" s="633"/>
      <c r="I104" s="697"/>
      <c r="J104" s="265" t="s">
        <v>422</v>
      </c>
      <c r="K104" s="354">
        <v>0</v>
      </c>
      <c r="L104" s="354">
        <v>0</v>
      </c>
      <c r="M104" s="355">
        <f t="shared" si="1"/>
        <v>0</v>
      </c>
    </row>
    <row r="105" spans="1:13" ht="27.95" customHeight="1" x14ac:dyDescent="0.15">
      <c r="A105" s="201"/>
      <c r="B105" s="80"/>
      <c r="C105" s="313"/>
      <c r="D105" s="314"/>
      <c r="E105" s="314"/>
      <c r="F105" s="701"/>
      <c r="G105" s="288"/>
      <c r="H105" s="633"/>
      <c r="I105" s="695" t="s">
        <v>47</v>
      </c>
      <c r="J105" s="265"/>
      <c r="K105" s="354">
        <f>SUM(K106)</f>
        <v>0</v>
      </c>
      <c r="L105" s="354">
        <f>SUM(L106)</f>
        <v>0</v>
      </c>
      <c r="M105" s="355">
        <f t="shared" si="1"/>
        <v>0</v>
      </c>
    </row>
    <row r="106" spans="1:13" ht="27.95" customHeight="1" x14ac:dyDescent="0.15">
      <c r="A106" s="201"/>
      <c r="B106" s="80"/>
      <c r="C106" s="313"/>
      <c r="D106" s="314"/>
      <c r="E106" s="314"/>
      <c r="F106" s="701"/>
      <c r="G106" s="288"/>
      <c r="H106" s="633"/>
      <c r="I106" s="697"/>
      <c r="J106" s="265" t="s">
        <v>47</v>
      </c>
      <c r="K106" s="354">
        <v>0</v>
      </c>
      <c r="L106" s="354">
        <v>0</v>
      </c>
      <c r="M106" s="355">
        <f t="shared" si="1"/>
        <v>0</v>
      </c>
    </row>
    <row r="107" spans="1:13" ht="27.95" customHeight="1" x14ac:dyDescent="0.15">
      <c r="A107" s="201"/>
      <c r="B107" s="80"/>
      <c r="C107" s="313"/>
      <c r="D107" s="314"/>
      <c r="E107" s="314"/>
      <c r="F107" s="290"/>
      <c r="G107" s="288"/>
      <c r="H107" s="633"/>
      <c r="I107" s="695" t="s">
        <v>26</v>
      </c>
      <c r="J107" s="265"/>
      <c r="K107" s="354">
        <f>SUM(K108+K109+K110)</f>
        <v>0</v>
      </c>
      <c r="L107" s="354">
        <f>SUM(L108+L109+L110)</f>
        <v>0</v>
      </c>
      <c r="M107" s="355">
        <f t="shared" si="1"/>
        <v>0</v>
      </c>
    </row>
    <row r="108" spans="1:13" ht="27.95" customHeight="1" x14ac:dyDescent="0.15">
      <c r="A108" s="201"/>
      <c r="B108" s="80"/>
      <c r="C108" s="313"/>
      <c r="D108" s="314"/>
      <c r="E108" s="314"/>
      <c r="F108" s="290"/>
      <c r="G108" s="288"/>
      <c r="H108" s="633"/>
      <c r="I108" s="696"/>
      <c r="J108" s="265" t="s">
        <v>414</v>
      </c>
      <c r="K108" s="354">
        <v>0</v>
      </c>
      <c r="L108" s="354">
        <v>0</v>
      </c>
      <c r="M108" s="355">
        <f t="shared" si="1"/>
        <v>0</v>
      </c>
    </row>
    <row r="109" spans="1:13" ht="27.95" customHeight="1" x14ac:dyDescent="0.15">
      <c r="A109" s="201"/>
      <c r="B109" s="80"/>
      <c r="C109" s="313"/>
      <c r="D109" s="314"/>
      <c r="E109" s="314"/>
      <c r="F109" s="290"/>
      <c r="G109" s="288"/>
      <c r="H109" s="633"/>
      <c r="I109" s="696"/>
      <c r="J109" s="265" t="s">
        <v>415</v>
      </c>
      <c r="K109" s="354">
        <v>0</v>
      </c>
      <c r="L109" s="354">
        <v>0</v>
      </c>
      <c r="M109" s="355">
        <f t="shared" si="1"/>
        <v>0</v>
      </c>
    </row>
    <row r="110" spans="1:13" ht="27.95" customHeight="1" x14ac:dyDescent="0.15">
      <c r="A110" s="201"/>
      <c r="B110" s="80"/>
      <c r="C110" s="313"/>
      <c r="D110" s="314"/>
      <c r="E110" s="314"/>
      <c r="F110" s="290"/>
      <c r="G110" s="288"/>
      <c r="H110" s="635"/>
      <c r="I110" s="697"/>
      <c r="J110" s="265" t="s">
        <v>26</v>
      </c>
      <c r="K110" s="354">
        <v>0</v>
      </c>
      <c r="L110" s="354">
        <v>0</v>
      </c>
      <c r="M110" s="355">
        <f t="shared" si="1"/>
        <v>0</v>
      </c>
    </row>
    <row r="111" spans="1:13" ht="27.95" customHeight="1" x14ac:dyDescent="0.15">
      <c r="A111" s="201"/>
      <c r="B111" s="80"/>
      <c r="C111" s="313"/>
      <c r="D111" s="314"/>
      <c r="E111" s="314"/>
      <c r="F111" s="290"/>
      <c r="G111" s="288"/>
      <c r="H111" s="632" t="s">
        <v>26</v>
      </c>
      <c r="I111" s="273"/>
      <c r="J111" s="61"/>
      <c r="K111" s="354">
        <f>SUM(K112)</f>
        <v>0</v>
      </c>
      <c r="L111" s="354">
        <f>SUM(L112)</f>
        <v>0</v>
      </c>
      <c r="M111" s="355">
        <f t="shared" si="1"/>
        <v>0</v>
      </c>
    </row>
    <row r="112" spans="1:13" ht="27.95" customHeight="1" x14ac:dyDescent="0.15">
      <c r="A112" s="201"/>
      <c r="B112" s="80"/>
      <c r="C112" s="313"/>
      <c r="D112" s="314"/>
      <c r="E112" s="314"/>
      <c r="F112" s="290"/>
      <c r="G112" s="288"/>
      <c r="H112" s="633"/>
      <c r="I112" s="695" t="s">
        <v>26</v>
      </c>
      <c r="J112" s="61"/>
      <c r="K112" s="354">
        <f>SUM(K113+K114+K115)</f>
        <v>0</v>
      </c>
      <c r="L112" s="354">
        <f>SUM(L113+L114+L115)</f>
        <v>0</v>
      </c>
      <c r="M112" s="355">
        <f t="shared" si="1"/>
        <v>0</v>
      </c>
    </row>
    <row r="113" spans="1:13" ht="27.95" customHeight="1" x14ac:dyDescent="0.15">
      <c r="A113" s="201"/>
      <c r="B113" s="80"/>
      <c r="C113" s="313"/>
      <c r="D113" s="314"/>
      <c r="E113" s="314"/>
      <c r="F113" s="290"/>
      <c r="G113" s="288"/>
      <c r="H113" s="633"/>
      <c r="I113" s="696"/>
      <c r="J113" s="265" t="s">
        <v>414</v>
      </c>
      <c r="K113" s="354">
        <v>0</v>
      </c>
      <c r="L113" s="354">
        <v>0</v>
      </c>
      <c r="M113" s="355">
        <f t="shared" si="1"/>
        <v>0</v>
      </c>
    </row>
    <row r="114" spans="1:13" ht="27.95" customHeight="1" x14ac:dyDescent="0.15">
      <c r="A114" s="201"/>
      <c r="B114" s="80"/>
      <c r="C114" s="313"/>
      <c r="D114" s="314"/>
      <c r="E114" s="314"/>
      <c r="F114" s="290"/>
      <c r="G114" s="288"/>
      <c r="H114" s="633"/>
      <c r="I114" s="696"/>
      <c r="J114" s="265" t="s">
        <v>415</v>
      </c>
      <c r="K114" s="354">
        <v>0</v>
      </c>
      <c r="L114" s="354">
        <v>0</v>
      </c>
      <c r="M114" s="355">
        <f t="shared" si="1"/>
        <v>0</v>
      </c>
    </row>
    <row r="115" spans="1:13" ht="27.95" customHeight="1" x14ac:dyDescent="0.15">
      <c r="A115" s="201"/>
      <c r="B115" s="80"/>
      <c r="C115" s="313"/>
      <c r="D115" s="314"/>
      <c r="E115" s="314"/>
      <c r="F115" s="290"/>
      <c r="G115" s="288"/>
      <c r="H115" s="635"/>
      <c r="I115" s="697"/>
      <c r="J115" s="265" t="s">
        <v>26</v>
      </c>
      <c r="K115" s="354">
        <v>0</v>
      </c>
      <c r="L115" s="354">
        <v>0</v>
      </c>
      <c r="M115" s="355">
        <f t="shared" si="1"/>
        <v>0</v>
      </c>
    </row>
    <row r="116" spans="1:13" ht="27.95" customHeight="1" x14ac:dyDescent="0.15">
      <c r="A116" s="201"/>
      <c r="B116" s="80"/>
      <c r="C116" s="313"/>
      <c r="D116" s="314"/>
      <c r="E116" s="314"/>
      <c r="F116" s="290"/>
      <c r="G116" s="288"/>
      <c r="H116" s="632" t="s">
        <v>55</v>
      </c>
      <c r="I116" s="273"/>
      <c r="J116" s="265"/>
      <c r="K116" s="354">
        <f>SUM(K117)</f>
        <v>0</v>
      </c>
      <c r="L116" s="354">
        <f>SUM(L117)</f>
        <v>0</v>
      </c>
      <c r="M116" s="355">
        <f t="shared" si="1"/>
        <v>0</v>
      </c>
    </row>
    <row r="117" spans="1:13" ht="27.95" customHeight="1" x14ac:dyDescent="0.15">
      <c r="A117" s="201"/>
      <c r="B117" s="80"/>
      <c r="C117" s="313"/>
      <c r="D117" s="314"/>
      <c r="E117" s="314"/>
      <c r="F117" s="290"/>
      <c r="G117" s="288"/>
      <c r="H117" s="633"/>
      <c r="I117" s="322" t="s">
        <v>55</v>
      </c>
      <c r="J117" s="265"/>
      <c r="K117" s="354">
        <v>0</v>
      </c>
      <c r="L117" s="354">
        <v>0</v>
      </c>
      <c r="M117" s="355">
        <f t="shared" si="1"/>
        <v>0</v>
      </c>
    </row>
    <row r="118" spans="1:13" ht="27.95" customHeight="1" x14ac:dyDescent="0.15">
      <c r="A118" s="201"/>
      <c r="B118" s="80"/>
      <c r="C118" s="313"/>
      <c r="D118" s="314"/>
      <c r="E118" s="314"/>
      <c r="F118" s="290"/>
      <c r="G118" s="288"/>
      <c r="H118" s="632" t="s">
        <v>364</v>
      </c>
      <c r="I118" s="273"/>
      <c r="J118" s="265"/>
      <c r="K118" s="354">
        <f>SUM(K119)</f>
        <v>0</v>
      </c>
      <c r="L118" s="354">
        <f>SUM(L119)</f>
        <v>0</v>
      </c>
      <c r="M118" s="355">
        <f t="shared" si="1"/>
        <v>0</v>
      </c>
    </row>
    <row r="119" spans="1:13" ht="27.95" customHeight="1" x14ac:dyDescent="0.15">
      <c r="A119" s="201"/>
      <c r="B119" s="80"/>
      <c r="C119" s="313"/>
      <c r="D119" s="314"/>
      <c r="E119" s="314"/>
      <c r="F119" s="290"/>
      <c r="G119" s="288"/>
      <c r="H119" s="635"/>
      <c r="I119" s="273" t="s">
        <v>364</v>
      </c>
      <c r="J119" s="265"/>
      <c r="K119" s="354">
        <v>0</v>
      </c>
      <c r="L119" s="354">
        <v>0</v>
      </c>
      <c r="M119" s="355">
        <f t="shared" si="1"/>
        <v>0</v>
      </c>
    </row>
    <row r="120" spans="1:13" ht="27.95" customHeight="1" x14ac:dyDescent="0.15">
      <c r="A120" s="201"/>
      <c r="B120" s="80"/>
      <c r="C120" s="313"/>
      <c r="D120" s="314"/>
      <c r="E120" s="314"/>
      <c r="F120" s="290"/>
      <c r="G120" s="288"/>
      <c r="H120" s="632" t="s">
        <v>56</v>
      </c>
      <c r="I120" s="273"/>
      <c r="J120" s="265"/>
      <c r="K120" s="394">
        <f>SUM(K121)</f>
        <v>20</v>
      </c>
      <c r="L120" s="394">
        <f>SUM(L121)</f>
        <v>0</v>
      </c>
      <c r="M120" s="393">
        <f t="shared" si="1"/>
        <v>20</v>
      </c>
    </row>
    <row r="121" spans="1:13" ht="27.95" customHeight="1" thickBot="1" x14ac:dyDescent="0.2">
      <c r="A121" s="201"/>
      <c r="B121" s="80"/>
      <c r="C121" s="313"/>
      <c r="D121" s="314"/>
      <c r="E121" s="314"/>
      <c r="F121" s="290"/>
      <c r="G121" s="288"/>
      <c r="H121" s="634"/>
      <c r="I121" s="368" t="s">
        <v>56</v>
      </c>
      <c r="J121" s="377"/>
      <c r="K121" s="395">
        <v>20</v>
      </c>
      <c r="L121" s="395">
        <v>0</v>
      </c>
      <c r="M121" s="396">
        <f t="shared" si="1"/>
        <v>20</v>
      </c>
    </row>
    <row r="122" spans="1:13" ht="27.95" customHeight="1" x14ac:dyDescent="0.15">
      <c r="A122" s="201"/>
      <c r="B122" s="80"/>
      <c r="C122" s="313"/>
      <c r="D122" s="314"/>
      <c r="E122" s="314"/>
      <c r="F122" s="290"/>
      <c r="G122" s="288"/>
      <c r="H122" s="633" t="s">
        <v>209</v>
      </c>
      <c r="I122" s="365"/>
      <c r="J122" s="373"/>
      <c r="K122" s="356">
        <f>SUM(K123+K124)</f>
        <v>4</v>
      </c>
      <c r="L122" s="356">
        <f>SUM(L123+L124)</f>
        <v>0</v>
      </c>
      <c r="M122" s="378">
        <f t="shared" si="1"/>
        <v>4</v>
      </c>
    </row>
    <row r="123" spans="1:13" ht="27.95" customHeight="1" x14ac:dyDescent="0.15">
      <c r="A123" s="201"/>
      <c r="B123" s="80"/>
      <c r="C123" s="313"/>
      <c r="D123" s="314"/>
      <c r="E123" s="314"/>
      <c r="F123" s="290"/>
      <c r="G123" s="288"/>
      <c r="H123" s="633"/>
      <c r="I123" s="273" t="s">
        <v>425</v>
      </c>
      <c r="J123" s="265"/>
      <c r="K123" s="354">
        <v>4</v>
      </c>
      <c r="L123" s="354">
        <v>0</v>
      </c>
      <c r="M123" s="355">
        <f t="shared" si="1"/>
        <v>4</v>
      </c>
    </row>
    <row r="124" spans="1:13" ht="27.95" customHeight="1" x14ac:dyDescent="0.15">
      <c r="A124" s="201"/>
      <c r="B124" s="80"/>
      <c r="C124" s="313"/>
      <c r="D124" s="314"/>
      <c r="E124" s="314"/>
      <c r="F124" s="290"/>
      <c r="G124" s="288"/>
      <c r="H124" s="633"/>
      <c r="I124" s="695" t="s">
        <v>427</v>
      </c>
      <c r="J124" s="265"/>
      <c r="K124" s="354">
        <v>0</v>
      </c>
      <c r="L124" s="354">
        <f>SUM(L125+L126)</f>
        <v>0</v>
      </c>
      <c r="M124" s="355">
        <f t="shared" si="1"/>
        <v>0</v>
      </c>
    </row>
    <row r="125" spans="1:13" ht="27.95" customHeight="1" x14ac:dyDescent="0.15">
      <c r="A125" s="201"/>
      <c r="B125" s="80"/>
      <c r="C125" s="313"/>
      <c r="D125" s="314"/>
      <c r="E125" s="314"/>
      <c r="F125" s="290"/>
      <c r="G125" s="288"/>
      <c r="H125" s="633"/>
      <c r="I125" s="696"/>
      <c r="J125" s="265" t="s">
        <v>428</v>
      </c>
      <c r="K125" s="354">
        <v>0</v>
      </c>
      <c r="L125" s="354">
        <v>0</v>
      </c>
      <c r="M125" s="355">
        <f t="shared" si="1"/>
        <v>0</v>
      </c>
    </row>
    <row r="126" spans="1:13" ht="27.95" customHeight="1" x14ac:dyDescent="0.15">
      <c r="A126" s="201"/>
      <c r="B126" s="80"/>
      <c r="C126" s="313"/>
      <c r="D126" s="314"/>
      <c r="E126" s="314"/>
      <c r="F126" s="290"/>
      <c r="G126" s="288"/>
      <c r="H126" s="635"/>
      <c r="I126" s="697"/>
      <c r="J126" s="265" t="s">
        <v>427</v>
      </c>
      <c r="K126" s="354">
        <v>0</v>
      </c>
      <c r="L126" s="354">
        <v>0</v>
      </c>
      <c r="M126" s="355">
        <f t="shared" si="1"/>
        <v>0</v>
      </c>
    </row>
    <row r="127" spans="1:13" ht="27.95" customHeight="1" x14ac:dyDescent="0.15">
      <c r="A127" s="201"/>
      <c r="B127" s="80"/>
      <c r="C127" s="313"/>
      <c r="D127" s="314"/>
      <c r="E127" s="314"/>
      <c r="F127" s="291"/>
      <c r="G127" s="289"/>
      <c r="H127" s="713" t="s">
        <v>433</v>
      </c>
      <c r="I127" s="741"/>
      <c r="J127" s="742"/>
      <c r="K127" s="387">
        <f>SUM(K5+K10+K15+K29+K46+K49+K52+K101+K111+K116+K118+K120+K122)</f>
        <v>77408</v>
      </c>
      <c r="L127" s="387">
        <f>SUM(L5+L10+L15+L29+L46+L49+L52+L101+L111+L116+L118+L120+L122)</f>
        <v>48618</v>
      </c>
      <c r="M127" s="388">
        <f t="shared" si="1"/>
        <v>28790</v>
      </c>
    </row>
    <row r="128" spans="1:13" ht="27.95" customHeight="1" x14ac:dyDescent="0.15">
      <c r="A128" s="201"/>
      <c r="B128" s="80"/>
      <c r="C128" s="313"/>
      <c r="D128" s="314"/>
      <c r="E128" s="314"/>
      <c r="F128" s="292"/>
      <c r="G128" s="712" t="s">
        <v>65</v>
      </c>
      <c r="H128" s="632" t="s">
        <v>66</v>
      </c>
      <c r="I128" s="273"/>
      <c r="J128" s="61"/>
      <c r="K128" s="363">
        <f>SUM(K129+K130+K134+K137+K140+K141+K142)</f>
        <v>48617</v>
      </c>
      <c r="L128" s="363">
        <f>SUM(L129+L130+L134+L137+L140+L141+L142)</f>
        <v>29202</v>
      </c>
      <c r="M128" s="364">
        <f t="shared" si="1"/>
        <v>19415</v>
      </c>
    </row>
    <row r="129" spans="1:13" ht="27.95" customHeight="1" x14ac:dyDescent="0.15">
      <c r="A129" s="201"/>
      <c r="B129" s="80"/>
      <c r="C129" s="313"/>
      <c r="D129" s="314"/>
      <c r="E129" s="314"/>
      <c r="F129" s="701" t="s">
        <v>677</v>
      </c>
      <c r="G129" s="694"/>
      <c r="H129" s="633"/>
      <c r="I129" s="273" t="s">
        <v>434</v>
      </c>
      <c r="J129" s="61"/>
      <c r="K129" s="354">
        <v>0</v>
      </c>
      <c r="L129" s="354">
        <v>0</v>
      </c>
      <c r="M129" s="355">
        <f t="shared" si="1"/>
        <v>0</v>
      </c>
    </row>
    <row r="130" spans="1:13" ht="27.95" customHeight="1" x14ac:dyDescent="0.15">
      <c r="A130" s="201"/>
      <c r="B130" s="80"/>
      <c r="C130" s="313"/>
      <c r="D130" s="314"/>
      <c r="E130" s="314"/>
      <c r="F130" s="701"/>
      <c r="G130" s="694"/>
      <c r="H130" s="633"/>
      <c r="I130" s="695" t="s">
        <v>435</v>
      </c>
      <c r="J130" s="61"/>
      <c r="K130" s="354">
        <f>SUM(K131+K132+K133)</f>
        <v>34033</v>
      </c>
      <c r="L130" s="354">
        <f>SUM(L131+L132+L133)</f>
        <v>20456</v>
      </c>
      <c r="M130" s="355">
        <f t="shared" si="1"/>
        <v>13577</v>
      </c>
    </row>
    <row r="131" spans="1:13" ht="27.95" customHeight="1" x14ac:dyDescent="0.15">
      <c r="A131" s="201"/>
      <c r="B131" s="80"/>
      <c r="C131" s="313"/>
      <c r="D131" s="314"/>
      <c r="E131" s="314"/>
      <c r="F131" s="701"/>
      <c r="G131" s="694"/>
      <c r="H131" s="633"/>
      <c r="I131" s="696"/>
      <c r="J131" s="265" t="s">
        <v>435</v>
      </c>
      <c r="K131" s="354">
        <v>7814</v>
      </c>
      <c r="L131" s="354">
        <v>5316</v>
      </c>
      <c r="M131" s="355">
        <f t="shared" si="1"/>
        <v>2498</v>
      </c>
    </row>
    <row r="132" spans="1:13" ht="27.95" customHeight="1" x14ac:dyDescent="0.15">
      <c r="A132" s="201"/>
      <c r="B132" s="80"/>
      <c r="C132" s="313"/>
      <c r="D132" s="314"/>
      <c r="E132" s="314"/>
      <c r="F132" s="701"/>
      <c r="G132" s="282"/>
      <c r="H132" s="633"/>
      <c r="I132" s="696"/>
      <c r="J132" s="265" t="s">
        <v>437</v>
      </c>
      <c r="K132" s="354">
        <v>21022</v>
      </c>
      <c r="L132" s="354">
        <v>12340</v>
      </c>
      <c r="M132" s="355">
        <f t="shared" si="1"/>
        <v>8682</v>
      </c>
    </row>
    <row r="133" spans="1:13" ht="27.95" customHeight="1" x14ac:dyDescent="0.15">
      <c r="A133" s="201"/>
      <c r="B133" s="80"/>
      <c r="C133" s="313"/>
      <c r="D133" s="314"/>
      <c r="E133" s="314"/>
      <c r="F133" s="701"/>
      <c r="G133" s="282"/>
      <c r="H133" s="633"/>
      <c r="I133" s="697"/>
      <c r="J133" s="265" t="s">
        <v>438</v>
      </c>
      <c r="K133" s="354">
        <v>5197</v>
      </c>
      <c r="L133" s="354">
        <v>2800</v>
      </c>
      <c r="M133" s="355">
        <f t="shared" si="1"/>
        <v>2397</v>
      </c>
    </row>
    <row r="134" spans="1:13" ht="27.95" customHeight="1" x14ac:dyDescent="0.15">
      <c r="A134" s="201"/>
      <c r="B134" s="80"/>
      <c r="C134" s="313"/>
      <c r="D134" s="314"/>
      <c r="E134" s="314"/>
      <c r="F134" s="701"/>
      <c r="G134" s="282"/>
      <c r="H134" s="633"/>
      <c r="I134" s="695" t="s">
        <v>439</v>
      </c>
      <c r="J134" s="265"/>
      <c r="K134" s="354">
        <f>SUM(K135+K136)</f>
        <v>8434</v>
      </c>
      <c r="L134" s="354">
        <f>SUM(L135+L136)</f>
        <v>5081</v>
      </c>
      <c r="M134" s="355">
        <f t="shared" ref="M134:M197" si="2">SUM(K134-L134)</f>
        <v>3353</v>
      </c>
    </row>
    <row r="135" spans="1:13" ht="27.95" customHeight="1" x14ac:dyDescent="0.15">
      <c r="A135" s="201"/>
      <c r="B135" s="80"/>
      <c r="C135" s="313"/>
      <c r="D135" s="314"/>
      <c r="E135" s="314"/>
      <c r="F135" s="701"/>
      <c r="G135" s="282"/>
      <c r="H135" s="633"/>
      <c r="I135" s="696"/>
      <c r="J135" s="265" t="s">
        <v>439</v>
      </c>
      <c r="K135" s="354">
        <v>2897</v>
      </c>
      <c r="L135" s="354">
        <v>1971</v>
      </c>
      <c r="M135" s="355">
        <f t="shared" si="2"/>
        <v>926</v>
      </c>
    </row>
    <row r="136" spans="1:13" ht="27.95" customHeight="1" x14ac:dyDescent="0.15">
      <c r="A136" s="201"/>
      <c r="B136" s="80"/>
      <c r="C136" s="313"/>
      <c r="D136" s="314"/>
      <c r="E136" s="314"/>
      <c r="F136" s="701"/>
      <c r="G136" s="282"/>
      <c r="H136" s="633"/>
      <c r="I136" s="697"/>
      <c r="J136" s="265" t="s">
        <v>440</v>
      </c>
      <c r="K136" s="354">
        <v>5537</v>
      </c>
      <c r="L136" s="354">
        <v>3110</v>
      </c>
      <c r="M136" s="355">
        <f t="shared" si="2"/>
        <v>2427</v>
      </c>
    </row>
    <row r="137" spans="1:13" ht="27.95" customHeight="1" x14ac:dyDescent="0.15">
      <c r="A137" s="201"/>
      <c r="B137" s="80"/>
      <c r="C137" s="313"/>
      <c r="D137" s="314"/>
      <c r="E137" s="314"/>
      <c r="F137" s="701"/>
      <c r="G137" s="282"/>
      <c r="H137" s="633"/>
      <c r="I137" s="695" t="s">
        <v>441</v>
      </c>
      <c r="J137" s="265"/>
      <c r="K137" s="354">
        <f>SUM(K138+K139)</f>
        <v>0</v>
      </c>
      <c r="L137" s="354">
        <f>SUM(L138+L139)</f>
        <v>0</v>
      </c>
      <c r="M137" s="355">
        <f t="shared" si="2"/>
        <v>0</v>
      </c>
    </row>
    <row r="138" spans="1:13" ht="27.95" customHeight="1" x14ac:dyDescent="0.15">
      <c r="A138" s="201"/>
      <c r="B138" s="80"/>
      <c r="C138" s="313"/>
      <c r="D138" s="314"/>
      <c r="E138" s="314"/>
      <c r="F138" s="701"/>
      <c r="G138" s="282"/>
      <c r="H138" s="633"/>
      <c r="I138" s="696"/>
      <c r="J138" s="265" t="s">
        <v>441</v>
      </c>
      <c r="K138" s="354">
        <v>0</v>
      </c>
      <c r="L138" s="354">
        <v>0</v>
      </c>
      <c r="M138" s="355">
        <f t="shared" si="2"/>
        <v>0</v>
      </c>
    </row>
    <row r="139" spans="1:13" ht="27.95" customHeight="1" x14ac:dyDescent="0.15">
      <c r="A139" s="201"/>
      <c r="B139" s="80"/>
      <c r="C139" s="313"/>
      <c r="D139" s="314"/>
      <c r="E139" s="314"/>
      <c r="F139" s="290"/>
      <c r="G139" s="282"/>
      <c r="H139" s="633"/>
      <c r="I139" s="697"/>
      <c r="J139" s="265" t="s">
        <v>443</v>
      </c>
      <c r="K139" s="354">
        <v>0</v>
      </c>
      <c r="L139" s="354">
        <v>0</v>
      </c>
      <c r="M139" s="355">
        <f t="shared" si="2"/>
        <v>0</v>
      </c>
    </row>
    <row r="140" spans="1:13" ht="27.95" customHeight="1" x14ac:dyDescent="0.15">
      <c r="A140" s="201"/>
      <c r="B140" s="80"/>
      <c r="C140" s="313"/>
      <c r="D140" s="314"/>
      <c r="E140" s="314"/>
      <c r="F140" s="290"/>
      <c r="G140" s="282"/>
      <c r="H140" s="633"/>
      <c r="I140" s="273" t="s">
        <v>444</v>
      </c>
      <c r="J140" s="61"/>
      <c r="K140" s="354">
        <v>0</v>
      </c>
      <c r="L140" s="354">
        <v>0</v>
      </c>
      <c r="M140" s="355">
        <f t="shared" si="2"/>
        <v>0</v>
      </c>
    </row>
    <row r="141" spans="1:13" ht="27.95" customHeight="1" x14ac:dyDescent="0.15">
      <c r="A141" s="201"/>
      <c r="B141" s="80"/>
      <c r="C141" s="313"/>
      <c r="D141" s="314"/>
      <c r="E141" s="314"/>
      <c r="F141" s="290"/>
      <c r="G141" s="282"/>
      <c r="H141" s="633"/>
      <c r="I141" s="273" t="s">
        <v>447</v>
      </c>
      <c r="J141" s="61"/>
      <c r="K141" s="354">
        <v>6150</v>
      </c>
      <c r="L141" s="354">
        <v>3665</v>
      </c>
      <c r="M141" s="355">
        <f t="shared" si="2"/>
        <v>2485</v>
      </c>
    </row>
    <row r="142" spans="1:13" ht="27.95" customHeight="1" x14ac:dyDescent="0.15">
      <c r="A142" s="201"/>
      <c r="B142" s="80"/>
      <c r="C142" s="313"/>
      <c r="D142" s="314"/>
      <c r="E142" s="314"/>
      <c r="F142" s="290"/>
      <c r="G142" s="282"/>
      <c r="H142" s="633"/>
      <c r="I142" s="695" t="s">
        <v>445</v>
      </c>
      <c r="J142" s="61"/>
      <c r="K142" s="354">
        <f>SUM(K143+K144)</f>
        <v>0</v>
      </c>
      <c r="L142" s="354">
        <f>SUM(L143+L144)</f>
        <v>0</v>
      </c>
      <c r="M142" s="355">
        <f t="shared" si="2"/>
        <v>0</v>
      </c>
    </row>
    <row r="143" spans="1:13" ht="27.95" customHeight="1" x14ac:dyDescent="0.15">
      <c r="A143" s="201"/>
      <c r="B143" s="80"/>
      <c r="C143" s="313"/>
      <c r="D143" s="314"/>
      <c r="E143" s="314"/>
      <c r="F143" s="290"/>
      <c r="G143" s="282"/>
      <c r="H143" s="633"/>
      <c r="I143" s="696"/>
      <c r="J143" s="265" t="s">
        <v>75</v>
      </c>
      <c r="K143" s="354">
        <v>0</v>
      </c>
      <c r="L143" s="354">
        <v>0</v>
      </c>
      <c r="M143" s="355">
        <f t="shared" si="2"/>
        <v>0</v>
      </c>
    </row>
    <row r="144" spans="1:13" ht="27.95" customHeight="1" thickBot="1" x14ac:dyDescent="0.2">
      <c r="A144" s="201"/>
      <c r="B144" s="80"/>
      <c r="C144" s="313"/>
      <c r="D144" s="314"/>
      <c r="E144" s="314"/>
      <c r="F144" s="290"/>
      <c r="G144" s="282"/>
      <c r="H144" s="634"/>
      <c r="I144" s="698"/>
      <c r="J144" s="377" t="s">
        <v>445</v>
      </c>
      <c r="K144" s="358">
        <v>0</v>
      </c>
      <c r="L144" s="358">
        <v>0</v>
      </c>
      <c r="M144" s="359">
        <f t="shared" si="2"/>
        <v>0</v>
      </c>
    </row>
    <row r="145" spans="1:13" ht="27.95" customHeight="1" x14ac:dyDescent="0.15">
      <c r="A145" s="201"/>
      <c r="B145" s="80"/>
      <c r="C145" s="313"/>
      <c r="D145" s="314"/>
      <c r="E145" s="314"/>
      <c r="F145" s="290"/>
      <c r="G145" s="282"/>
      <c r="H145" s="639" t="s">
        <v>687</v>
      </c>
      <c r="I145" s="621"/>
      <c r="J145" s="379"/>
      <c r="K145" s="375">
        <f>SUM(K146+K149+K150+K151+K152+K155+K156+K157+K158+K159+K160+K161+K162+K163+K164+K165+K166)</f>
        <v>11980</v>
      </c>
      <c r="L145" s="375">
        <v>7549</v>
      </c>
      <c r="M145" s="376">
        <f t="shared" si="2"/>
        <v>4431</v>
      </c>
    </row>
    <row r="146" spans="1:13" ht="27.95" customHeight="1" x14ac:dyDescent="0.15">
      <c r="A146" s="201"/>
      <c r="B146" s="80"/>
      <c r="C146" s="313"/>
      <c r="D146" s="314"/>
      <c r="E146" s="314"/>
      <c r="F146" s="290"/>
      <c r="G146" s="282"/>
      <c r="H146" s="633"/>
      <c r="I146" s="695" t="s">
        <v>474</v>
      </c>
      <c r="J146" s="265"/>
      <c r="K146" s="354">
        <f>SUM(K147+K148)</f>
        <v>420</v>
      </c>
      <c r="L146" s="354">
        <f>SUM(L147+L148)</f>
        <v>264.60000000000002</v>
      </c>
      <c r="M146" s="355">
        <f t="shared" si="2"/>
        <v>155.39999999999998</v>
      </c>
    </row>
    <row r="147" spans="1:13" ht="27.95" customHeight="1" x14ac:dyDescent="0.15">
      <c r="A147" s="201"/>
      <c r="B147" s="80"/>
      <c r="C147" s="313"/>
      <c r="D147" s="314"/>
      <c r="E147" s="314"/>
      <c r="F147" s="290"/>
      <c r="G147" s="282"/>
      <c r="H147" s="633"/>
      <c r="I147" s="696"/>
      <c r="J147" s="265" t="s">
        <v>475</v>
      </c>
      <c r="K147" s="354">
        <v>320</v>
      </c>
      <c r="L147" s="354">
        <f>SUM(K147*63/100,0)</f>
        <v>201.6</v>
      </c>
      <c r="M147" s="355">
        <f t="shared" si="2"/>
        <v>118.4</v>
      </c>
    </row>
    <row r="148" spans="1:13" ht="27.95" customHeight="1" x14ac:dyDescent="0.15">
      <c r="A148" s="201"/>
      <c r="B148" s="80"/>
      <c r="C148" s="313"/>
      <c r="D148" s="314"/>
      <c r="E148" s="314"/>
      <c r="F148" s="290"/>
      <c r="G148" s="282"/>
      <c r="H148" s="633"/>
      <c r="I148" s="697"/>
      <c r="J148" s="265" t="s">
        <v>476</v>
      </c>
      <c r="K148" s="354">
        <v>100</v>
      </c>
      <c r="L148" s="354">
        <f>SUM(K148*63/100,0)</f>
        <v>63</v>
      </c>
      <c r="M148" s="355">
        <f t="shared" si="2"/>
        <v>37</v>
      </c>
    </row>
    <row r="149" spans="1:13" ht="27.95" customHeight="1" x14ac:dyDescent="0.15">
      <c r="A149" s="201"/>
      <c r="B149" s="80"/>
      <c r="C149" s="313"/>
      <c r="D149" s="314"/>
      <c r="E149" s="314"/>
      <c r="F149" s="290"/>
      <c r="G149" s="282"/>
      <c r="H149" s="633"/>
      <c r="I149" s="273" t="s">
        <v>477</v>
      </c>
      <c r="J149" s="265"/>
      <c r="K149" s="354">
        <v>30</v>
      </c>
      <c r="L149" s="354">
        <f>SUM(K149*63/100,0)</f>
        <v>18.899999999999999</v>
      </c>
      <c r="M149" s="355">
        <f t="shared" si="2"/>
        <v>11.100000000000001</v>
      </c>
    </row>
    <row r="150" spans="1:13" ht="27.95" customHeight="1" x14ac:dyDescent="0.15">
      <c r="A150" s="201"/>
      <c r="B150" s="80"/>
      <c r="C150" s="313"/>
      <c r="D150" s="314"/>
      <c r="E150" s="314"/>
      <c r="F150" s="290"/>
      <c r="G150" s="282"/>
      <c r="H150" s="633"/>
      <c r="I150" s="273" t="s">
        <v>457</v>
      </c>
      <c r="J150" s="265"/>
      <c r="K150" s="354">
        <v>3300</v>
      </c>
      <c r="L150" s="354">
        <f>SUM(K150*63/100,0)</f>
        <v>2079</v>
      </c>
      <c r="M150" s="355">
        <f t="shared" si="2"/>
        <v>1221</v>
      </c>
    </row>
    <row r="151" spans="1:13" ht="27.95" customHeight="1" x14ac:dyDescent="0.15">
      <c r="A151" s="201"/>
      <c r="B151" s="80"/>
      <c r="C151" s="313"/>
      <c r="D151" s="314"/>
      <c r="E151" s="314"/>
      <c r="F151" s="290"/>
      <c r="G151" s="282"/>
      <c r="H151" s="633"/>
      <c r="I151" s="273" t="s">
        <v>489</v>
      </c>
      <c r="J151" s="265"/>
      <c r="K151" s="354">
        <v>300</v>
      </c>
      <c r="L151" s="354">
        <f>SUM(K151*63/100,0)</f>
        <v>189</v>
      </c>
      <c r="M151" s="355">
        <f t="shared" si="2"/>
        <v>111</v>
      </c>
    </row>
    <row r="152" spans="1:13" ht="27.95" customHeight="1" x14ac:dyDescent="0.15">
      <c r="A152" s="201"/>
      <c r="B152" s="80"/>
      <c r="C152" s="313"/>
      <c r="D152" s="314"/>
      <c r="E152" s="314"/>
      <c r="F152" s="290"/>
      <c r="G152" s="282"/>
      <c r="H152" s="633"/>
      <c r="I152" s="695" t="s">
        <v>458</v>
      </c>
      <c r="J152" s="265"/>
      <c r="K152" s="354">
        <f>SUM(K153+K154)</f>
        <v>3800</v>
      </c>
      <c r="L152" s="354">
        <f>SUM(L153+L154)</f>
        <v>2395</v>
      </c>
      <c r="M152" s="355">
        <f t="shared" si="2"/>
        <v>1405</v>
      </c>
    </row>
    <row r="153" spans="1:13" ht="27.95" customHeight="1" x14ac:dyDescent="0.15">
      <c r="A153" s="201"/>
      <c r="B153" s="80"/>
      <c r="C153" s="313"/>
      <c r="D153" s="314"/>
      <c r="E153" s="314"/>
      <c r="F153" s="290"/>
      <c r="G153" s="282"/>
      <c r="H153" s="633"/>
      <c r="I153" s="696"/>
      <c r="J153" s="265" t="s">
        <v>458</v>
      </c>
      <c r="K153" s="354">
        <v>3000</v>
      </c>
      <c r="L153" s="354">
        <f t="shared" ref="L153" si="3">SUM(K153*63/100,0)</f>
        <v>1890</v>
      </c>
      <c r="M153" s="355">
        <f t="shared" si="2"/>
        <v>1110</v>
      </c>
    </row>
    <row r="154" spans="1:13" ht="27.95" customHeight="1" x14ac:dyDescent="0.15">
      <c r="A154" s="201"/>
      <c r="B154" s="80"/>
      <c r="C154" s="313"/>
      <c r="D154" s="314"/>
      <c r="E154" s="314"/>
      <c r="F154" s="290"/>
      <c r="G154" s="282"/>
      <c r="H154" s="633"/>
      <c r="I154" s="697"/>
      <c r="J154" s="265" t="s">
        <v>485</v>
      </c>
      <c r="K154" s="354">
        <v>800</v>
      </c>
      <c r="L154" s="354">
        <v>505</v>
      </c>
      <c r="M154" s="355">
        <f t="shared" si="2"/>
        <v>295</v>
      </c>
    </row>
    <row r="155" spans="1:13" ht="27.95" customHeight="1" x14ac:dyDescent="0.15">
      <c r="A155" s="201"/>
      <c r="B155" s="80"/>
      <c r="C155" s="313"/>
      <c r="D155" s="314"/>
      <c r="E155" s="314"/>
      <c r="F155" s="290"/>
      <c r="G155" s="282"/>
      <c r="H155" s="633"/>
      <c r="I155" s="273" t="s">
        <v>465</v>
      </c>
      <c r="J155" s="265"/>
      <c r="K155" s="354">
        <v>0</v>
      </c>
      <c r="L155" s="354">
        <v>0</v>
      </c>
      <c r="M155" s="355">
        <f t="shared" si="2"/>
        <v>0</v>
      </c>
    </row>
    <row r="156" spans="1:13" ht="27.95" customHeight="1" x14ac:dyDescent="0.15">
      <c r="A156" s="201"/>
      <c r="B156" s="80"/>
      <c r="C156" s="313"/>
      <c r="D156" s="314"/>
      <c r="E156" s="314"/>
      <c r="F156" s="290"/>
      <c r="G156" s="282"/>
      <c r="H156" s="633"/>
      <c r="I156" s="273" t="s">
        <v>466</v>
      </c>
      <c r="J156" s="61"/>
      <c r="K156" s="354">
        <v>680</v>
      </c>
      <c r="L156" s="354">
        <f t="shared" ref="L156:L166" si="4">SUM(K156*63/100,0)</f>
        <v>428.4</v>
      </c>
      <c r="M156" s="355">
        <f t="shared" si="2"/>
        <v>251.60000000000002</v>
      </c>
    </row>
    <row r="157" spans="1:13" ht="27.95" customHeight="1" x14ac:dyDescent="0.15">
      <c r="A157" s="201"/>
      <c r="B157" s="80"/>
      <c r="C157" s="313"/>
      <c r="D157" s="314"/>
      <c r="E157" s="314"/>
      <c r="F157" s="290"/>
      <c r="G157" s="282"/>
      <c r="H157" s="633"/>
      <c r="I157" s="273" t="s">
        <v>488</v>
      </c>
      <c r="J157" s="61"/>
      <c r="K157" s="354">
        <v>0</v>
      </c>
      <c r="L157" s="354">
        <f t="shared" si="4"/>
        <v>0</v>
      </c>
      <c r="M157" s="355">
        <f t="shared" si="2"/>
        <v>0</v>
      </c>
    </row>
    <row r="158" spans="1:13" ht="27.95" customHeight="1" x14ac:dyDescent="0.15">
      <c r="A158" s="201"/>
      <c r="B158" s="80"/>
      <c r="C158" s="313"/>
      <c r="D158" s="314"/>
      <c r="E158" s="314"/>
      <c r="F158" s="290"/>
      <c r="G158" s="282"/>
      <c r="H158" s="633"/>
      <c r="I158" s="273" t="s">
        <v>473</v>
      </c>
      <c r="J158" s="61"/>
      <c r="K158" s="354">
        <v>3100</v>
      </c>
      <c r="L158" s="354">
        <f t="shared" si="4"/>
        <v>1953</v>
      </c>
      <c r="M158" s="355">
        <f t="shared" si="2"/>
        <v>1147</v>
      </c>
    </row>
    <row r="159" spans="1:13" ht="27.95" customHeight="1" x14ac:dyDescent="0.15">
      <c r="A159" s="201"/>
      <c r="B159" s="80"/>
      <c r="C159" s="313"/>
      <c r="D159" s="314"/>
      <c r="E159" s="314"/>
      <c r="F159" s="290"/>
      <c r="G159" s="282"/>
      <c r="H159" s="633"/>
      <c r="I159" s="273" t="s">
        <v>586</v>
      </c>
      <c r="J159" s="61"/>
      <c r="K159" s="354">
        <v>0</v>
      </c>
      <c r="L159" s="354">
        <f t="shared" si="4"/>
        <v>0</v>
      </c>
      <c r="M159" s="355">
        <f t="shared" si="2"/>
        <v>0</v>
      </c>
    </row>
    <row r="160" spans="1:13" ht="27.95" customHeight="1" x14ac:dyDescent="0.15">
      <c r="A160" s="201"/>
      <c r="B160" s="80"/>
      <c r="C160" s="313"/>
      <c r="D160" s="314"/>
      <c r="E160" s="314"/>
      <c r="F160" s="290"/>
      <c r="G160" s="282"/>
      <c r="H160" s="633"/>
      <c r="I160" s="273" t="s">
        <v>478</v>
      </c>
      <c r="J160" s="61"/>
      <c r="K160" s="354">
        <v>70</v>
      </c>
      <c r="L160" s="354">
        <f t="shared" si="4"/>
        <v>44.1</v>
      </c>
      <c r="M160" s="355">
        <f t="shared" si="2"/>
        <v>25.9</v>
      </c>
    </row>
    <row r="161" spans="1:13" ht="27.95" customHeight="1" x14ac:dyDescent="0.15">
      <c r="A161" s="201"/>
      <c r="B161" s="80"/>
      <c r="C161" s="313"/>
      <c r="D161" s="314"/>
      <c r="E161" s="314"/>
      <c r="F161" s="290"/>
      <c r="G161" s="282"/>
      <c r="H161" s="633"/>
      <c r="I161" s="273" t="s">
        <v>479</v>
      </c>
      <c r="J161" s="61"/>
      <c r="K161" s="354">
        <v>0</v>
      </c>
      <c r="L161" s="354">
        <f t="shared" si="4"/>
        <v>0</v>
      </c>
      <c r="M161" s="355">
        <f t="shared" si="2"/>
        <v>0</v>
      </c>
    </row>
    <row r="162" spans="1:13" ht="27.95" customHeight="1" x14ac:dyDescent="0.15">
      <c r="A162" s="201"/>
      <c r="B162" s="80"/>
      <c r="C162" s="313"/>
      <c r="D162" s="314"/>
      <c r="E162" s="314"/>
      <c r="F162" s="290"/>
      <c r="G162" s="282"/>
      <c r="H162" s="633"/>
      <c r="I162" s="273" t="s">
        <v>480</v>
      </c>
      <c r="J162" s="61"/>
      <c r="K162" s="354">
        <v>20</v>
      </c>
      <c r="L162" s="354">
        <f t="shared" si="4"/>
        <v>12.6</v>
      </c>
      <c r="M162" s="355">
        <f t="shared" si="2"/>
        <v>7.4</v>
      </c>
    </row>
    <row r="163" spans="1:13" ht="27.95" customHeight="1" x14ac:dyDescent="0.15">
      <c r="A163" s="201"/>
      <c r="B163" s="80"/>
      <c r="C163" s="313"/>
      <c r="D163" s="314"/>
      <c r="E163" s="314"/>
      <c r="F163" s="290"/>
      <c r="G163" s="282"/>
      <c r="H163" s="633"/>
      <c r="I163" s="273" t="s">
        <v>481</v>
      </c>
      <c r="J163" s="61"/>
      <c r="K163" s="354">
        <v>100</v>
      </c>
      <c r="L163" s="354">
        <f t="shared" si="4"/>
        <v>63</v>
      </c>
      <c r="M163" s="355">
        <f t="shared" si="2"/>
        <v>37</v>
      </c>
    </row>
    <row r="164" spans="1:13" ht="27.95" customHeight="1" x14ac:dyDescent="0.15">
      <c r="A164" s="201"/>
      <c r="B164" s="80"/>
      <c r="C164" s="313"/>
      <c r="D164" s="314"/>
      <c r="E164" s="314"/>
      <c r="F164" s="290"/>
      <c r="G164" s="282"/>
      <c r="H164" s="633"/>
      <c r="I164" s="273" t="s">
        <v>482</v>
      </c>
      <c r="J164" s="61"/>
      <c r="K164" s="354">
        <v>60</v>
      </c>
      <c r="L164" s="354">
        <f t="shared" si="4"/>
        <v>37.799999999999997</v>
      </c>
      <c r="M164" s="355">
        <f t="shared" si="2"/>
        <v>22.200000000000003</v>
      </c>
    </row>
    <row r="165" spans="1:13" ht="27.95" customHeight="1" x14ac:dyDescent="0.15">
      <c r="A165" s="201"/>
      <c r="B165" s="80"/>
      <c r="C165" s="313"/>
      <c r="D165" s="314"/>
      <c r="E165" s="314"/>
      <c r="F165" s="290"/>
      <c r="G165" s="282"/>
      <c r="H165" s="633"/>
      <c r="I165" s="273" t="s">
        <v>490</v>
      </c>
      <c r="J165" s="61"/>
      <c r="K165" s="354">
        <v>0</v>
      </c>
      <c r="L165" s="354">
        <f t="shared" si="4"/>
        <v>0</v>
      </c>
      <c r="M165" s="355">
        <f t="shared" si="2"/>
        <v>0</v>
      </c>
    </row>
    <row r="166" spans="1:13" ht="27.95" customHeight="1" thickBot="1" x14ac:dyDescent="0.2">
      <c r="A166" s="201"/>
      <c r="B166" s="80"/>
      <c r="C166" s="313"/>
      <c r="D166" s="314"/>
      <c r="E166" s="314"/>
      <c r="F166" s="291"/>
      <c r="G166" s="283"/>
      <c r="H166" s="634"/>
      <c r="I166" s="368" t="s">
        <v>472</v>
      </c>
      <c r="J166" s="369"/>
      <c r="K166" s="358">
        <v>100</v>
      </c>
      <c r="L166" s="358">
        <f t="shared" si="4"/>
        <v>63</v>
      </c>
      <c r="M166" s="359">
        <f t="shared" si="2"/>
        <v>37</v>
      </c>
    </row>
    <row r="167" spans="1:13" ht="27.95" customHeight="1" x14ac:dyDescent="0.15">
      <c r="A167" s="201"/>
      <c r="B167" s="80"/>
      <c r="C167" s="313"/>
      <c r="D167" s="314"/>
      <c r="E167" s="314"/>
      <c r="F167" s="290"/>
      <c r="G167" s="282"/>
      <c r="H167" s="633" t="s">
        <v>688</v>
      </c>
      <c r="I167" s="365"/>
      <c r="J167" s="270"/>
      <c r="K167" s="366">
        <f>SUM(K168+K169+K170+K173+K174+K177+K178+K179+K180+K181+K182+K183+K184+K189+K190+K191+K192+K193+K194+K195+K196+K197)</f>
        <v>13271</v>
      </c>
      <c r="L167" s="366">
        <v>8729</v>
      </c>
      <c r="M167" s="367">
        <f t="shared" si="2"/>
        <v>4542</v>
      </c>
    </row>
    <row r="168" spans="1:13" ht="27.95" customHeight="1" x14ac:dyDescent="0.15">
      <c r="A168" s="201"/>
      <c r="B168" s="80"/>
      <c r="C168" s="313"/>
      <c r="D168" s="314"/>
      <c r="E168" s="314"/>
      <c r="F168" s="290"/>
      <c r="G168" s="748" t="s">
        <v>680</v>
      </c>
      <c r="H168" s="633"/>
      <c r="I168" s="273" t="s">
        <v>448</v>
      </c>
      <c r="J168" s="61"/>
      <c r="K168" s="354">
        <v>310</v>
      </c>
      <c r="L168" s="354">
        <f>SUM(K168*63/100,0)</f>
        <v>195.3</v>
      </c>
      <c r="M168" s="355">
        <f t="shared" si="2"/>
        <v>114.69999999999999</v>
      </c>
    </row>
    <row r="169" spans="1:13" ht="27.95" customHeight="1" x14ac:dyDescent="0.15">
      <c r="A169" s="201"/>
      <c r="B169" s="80"/>
      <c r="C169" s="313"/>
      <c r="D169" s="314"/>
      <c r="E169" s="314"/>
      <c r="F169" s="290"/>
      <c r="G169" s="748"/>
      <c r="H169" s="285"/>
      <c r="I169" s="273" t="s">
        <v>452</v>
      </c>
      <c r="J169" s="61"/>
      <c r="K169" s="354">
        <v>140</v>
      </c>
      <c r="L169" s="354">
        <f>SUM(K169*63/100,0)</f>
        <v>88.2</v>
      </c>
      <c r="M169" s="355">
        <f t="shared" si="2"/>
        <v>51.8</v>
      </c>
    </row>
    <row r="170" spans="1:13" ht="27.95" customHeight="1" x14ac:dyDescent="0.15">
      <c r="A170" s="201"/>
      <c r="B170" s="80"/>
      <c r="C170" s="313"/>
      <c r="D170" s="314"/>
      <c r="E170" s="314"/>
      <c r="F170" s="290"/>
      <c r="G170" s="282"/>
      <c r="H170" s="285"/>
      <c r="I170" s="695" t="s">
        <v>449</v>
      </c>
      <c r="J170" s="61"/>
      <c r="K170" s="354">
        <f>SUM(K171+K172)</f>
        <v>70</v>
      </c>
      <c r="L170" s="354">
        <f>SUM(L171+L172)</f>
        <v>44.1</v>
      </c>
      <c r="M170" s="355">
        <f t="shared" si="2"/>
        <v>25.9</v>
      </c>
    </row>
    <row r="171" spans="1:13" ht="27.95" customHeight="1" x14ac:dyDescent="0.15">
      <c r="A171" s="201"/>
      <c r="B171" s="80"/>
      <c r="C171" s="313"/>
      <c r="D171" s="314"/>
      <c r="E171" s="314"/>
      <c r="F171" s="290"/>
      <c r="G171" s="282"/>
      <c r="H171" s="285"/>
      <c r="I171" s="696"/>
      <c r="J171" s="265" t="s">
        <v>450</v>
      </c>
      <c r="K171" s="354">
        <v>70</v>
      </c>
      <c r="L171" s="354">
        <f>SUM(K171*63/100,0)</f>
        <v>44.1</v>
      </c>
      <c r="M171" s="355">
        <f t="shared" si="2"/>
        <v>25.9</v>
      </c>
    </row>
    <row r="172" spans="1:13" ht="27.95" customHeight="1" x14ac:dyDescent="0.15">
      <c r="A172" s="201"/>
      <c r="B172" s="80"/>
      <c r="C172" s="313"/>
      <c r="D172" s="314"/>
      <c r="E172" s="314"/>
      <c r="F172" s="290"/>
      <c r="G172" s="282"/>
      <c r="H172" s="285"/>
      <c r="I172" s="697"/>
      <c r="J172" s="265" t="s">
        <v>451</v>
      </c>
      <c r="K172" s="354">
        <v>0</v>
      </c>
      <c r="L172" s="354">
        <f>SUM(K172*60/100,0)</f>
        <v>0</v>
      </c>
      <c r="M172" s="355">
        <f t="shared" si="2"/>
        <v>0</v>
      </c>
    </row>
    <row r="173" spans="1:13" ht="27.95" customHeight="1" x14ac:dyDescent="0.15">
      <c r="A173" s="201"/>
      <c r="B173" s="80"/>
      <c r="C173" s="313"/>
      <c r="D173" s="314"/>
      <c r="E173" s="314"/>
      <c r="F173" s="290"/>
      <c r="G173" s="282"/>
      <c r="H173" s="285"/>
      <c r="I173" s="273" t="s">
        <v>453</v>
      </c>
      <c r="J173" s="265"/>
      <c r="K173" s="354">
        <v>30</v>
      </c>
      <c r="L173" s="354">
        <f>SUM(K173*63/100,0)</f>
        <v>18.899999999999999</v>
      </c>
      <c r="M173" s="355">
        <f t="shared" si="2"/>
        <v>11.100000000000001</v>
      </c>
    </row>
    <row r="174" spans="1:13" ht="27.95" customHeight="1" x14ac:dyDescent="0.15">
      <c r="A174" s="201"/>
      <c r="B174" s="80"/>
      <c r="C174" s="313"/>
      <c r="D174" s="314"/>
      <c r="E174" s="314"/>
      <c r="F174" s="290"/>
      <c r="G174" s="282"/>
      <c r="H174" s="285"/>
      <c r="I174" s="695" t="s">
        <v>454</v>
      </c>
      <c r="J174" s="265"/>
      <c r="K174" s="354">
        <f>SUM(K175+K176)</f>
        <v>270</v>
      </c>
      <c r="L174" s="354">
        <f>SUM(L175+L176)</f>
        <v>170.10000000000002</v>
      </c>
      <c r="M174" s="355">
        <f t="shared" si="2"/>
        <v>99.899999999999977</v>
      </c>
    </row>
    <row r="175" spans="1:13" ht="27.95" customHeight="1" x14ac:dyDescent="0.15">
      <c r="A175" s="201"/>
      <c r="B175" s="80"/>
      <c r="C175" s="313"/>
      <c r="D175" s="314"/>
      <c r="E175" s="314"/>
      <c r="F175" s="290"/>
      <c r="G175" s="282"/>
      <c r="H175" s="285"/>
      <c r="I175" s="696"/>
      <c r="J175" s="265" t="s">
        <v>454</v>
      </c>
      <c r="K175" s="354">
        <v>180</v>
      </c>
      <c r="L175" s="354">
        <f t="shared" ref="L175:L176" si="5">SUM(K175*63/100,0)</f>
        <v>113.4</v>
      </c>
      <c r="M175" s="355">
        <f t="shared" si="2"/>
        <v>66.599999999999994</v>
      </c>
    </row>
    <row r="176" spans="1:13" ht="27.95" customHeight="1" x14ac:dyDescent="0.15">
      <c r="A176" s="201"/>
      <c r="B176" s="80"/>
      <c r="C176" s="313"/>
      <c r="D176" s="314"/>
      <c r="E176" s="314"/>
      <c r="F176" s="290"/>
      <c r="G176" s="282"/>
      <c r="H176" s="285"/>
      <c r="I176" s="697"/>
      <c r="J176" s="265" t="s">
        <v>455</v>
      </c>
      <c r="K176" s="354">
        <v>90</v>
      </c>
      <c r="L176" s="354">
        <f t="shared" si="5"/>
        <v>56.7</v>
      </c>
      <c r="M176" s="355">
        <f t="shared" si="2"/>
        <v>33.299999999999997</v>
      </c>
    </row>
    <row r="177" spans="1:13" ht="27.95" customHeight="1" x14ac:dyDescent="0.15">
      <c r="A177" s="201"/>
      <c r="B177" s="80"/>
      <c r="C177" s="313"/>
      <c r="D177" s="314"/>
      <c r="E177" s="314"/>
      <c r="F177" s="290"/>
      <c r="G177" s="282"/>
      <c r="H177" s="285"/>
      <c r="I177" s="273" t="s">
        <v>456</v>
      </c>
      <c r="J177" s="265"/>
      <c r="K177" s="354">
        <v>60</v>
      </c>
      <c r="L177" s="354">
        <f>SUM(K177*60/100,0)</f>
        <v>36</v>
      </c>
      <c r="M177" s="355">
        <f t="shared" si="2"/>
        <v>24</v>
      </c>
    </row>
    <row r="178" spans="1:13" ht="27.95" customHeight="1" x14ac:dyDescent="0.15">
      <c r="A178" s="201"/>
      <c r="B178" s="80"/>
      <c r="C178" s="313"/>
      <c r="D178" s="314"/>
      <c r="E178" s="314"/>
      <c r="F178" s="290"/>
      <c r="G178" s="282"/>
      <c r="H178" s="285"/>
      <c r="I178" s="273" t="s">
        <v>457</v>
      </c>
      <c r="J178" s="265"/>
      <c r="K178" s="354">
        <v>0</v>
      </c>
      <c r="L178" s="354">
        <v>0</v>
      </c>
      <c r="M178" s="355">
        <f t="shared" si="2"/>
        <v>0</v>
      </c>
    </row>
    <row r="179" spans="1:13" ht="27.95" customHeight="1" x14ac:dyDescent="0.15">
      <c r="A179" s="201"/>
      <c r="B179" s="80"/>
      <c r="C179" s="313"/>
      <c r="D179" s="314"/>
      <c r="E179" s="314"/>
      <c r="F179" s="290"/>
      <c r="G179" s="282"/>
      <c r="H179" s="285"/>
      <c r="I179" s="273" t="s">
        <v>458</v>
      </c>
      <c r="J179" s="265"/>
      <c r="K179" s="354">
        <v>0</v>
      </c>
      <c r="L179" s="354">
        <v>0</v>
      </c>
      <c r="M179" s="355">
        <f t="shared" si="2"/>
        <v>0</v>
      </c>
    </row>
    <row r="180" spans="1:13" ht="27.95" customHeight="1" x14ac:dyDescent="0.15">
      <c r="A180" s="201"/>
      <c r="B180" s="80"/>
      <c r="C180" s="313"/>
      <c r="D180" s="314"/>
      <c r="E180" s="314"/>
      <c r="F180" s="290"/>
      <c r="G180" s="282"/>
      <c r="H180" s="285"/>
      <c r="I180" s="273" t="s">
        <v>459</v>
      </c>
      <c r="J180" s="265"/>
      <c r="K180" s="354">
        <v>570</v>
      </c>
      <c r="L180" s="354">
        <f>SUM(K180*63/100,0)</f>
        <v>359.1</v>
      </c>
      <c r="M180" s="355">
        <f t="shared" si="2"/>
        <v>210.89999999999998</v>
      </c>
    </row>
    <row r="181" spans="1:13" ht="27.95" customHeight="1" x14ac:dyDescent="0.15">
      <c r="A181" s="201"/>
      <c r="B181" s="80"/>
      <c r="C181" s="313"/>
      <c r="D181" s="314"/>
      <c r="E181" s="314"/>
      <c r="F181" s="701" t="s">
        <v>677</v>
      </c>
      <c r="G181" s="282"/>
      <c r="H181" s="285"/>
      <c r="I181" s="273" t="s">
        <v>462</v>
      </c>
      <c r="J181" s="265"/>
      <c r="K181" s="354">
        <v>190</v>
      </c>
      <c r="L181" s="354">
        <f>SUM(K181*63/100,0)</f>
        <v>119.7</v>
      </c>
      <c r="M181" s="355">
        <f t="shared" si="2"/>
        <v>70.3</v>
      </c>
    </row>
    <row r="182" spans="1:13" ht="27.95" customHeight="1" x14ac:dyDescent="0.15">
      <c r="A182" s="201"/>
      <c r="B182" s="80"/>
      <c r="C182" s="313"/>
      <c r="D182" s="314"/>
      <c r="E182" s="314"/>
      <c r="F182" s="701"/>
      <c r="G182" s="282"/>
      <c r="H182" s="285"/>
      <c r="I182" s="273" t="s">
        <v>460</v>
      </c>
      <c r="J182" s="265"/>
      <c r="K182" s="354">
        <v>10</v>
      </c>
      <c r="L182" s="354">
        <f>SUM(K182*63/100,0)</f>
        <v>6.3</v>
      </c>
      <c r="M182" s="355">
        <f t="shared" si="2"/>
        <v>3.7</v>
      </c>
    </row>
    <row r="183" spans="1:13" ht="27.95" customHeight="1" x14ac:dyDescent="0.15">
      <c r="A183" s="201"/>
      <c r="B183" s="80"/>
      <c r="C183" s="313"/>
      <c r="D183" s="314"/>
      <c r="E183" s="314"/>
      <c r="F183" s="701"/>
      <c r="G183" s="282"/>
      <c r="H183" s="285"/>
      <c r="I183" s="273" t="s">
        <v>461</v>
      </c>
      <c r="J183" s="265"/>
      <c r="K183" s="354">
        <v>40</v>
      </c>
      <c r="L183" s="354">
        <f>SUM(K183*63/100,0)</f>
        <v>25.2</v>
      </c>
      <c r="M183" s="355">
        <f t="shared" si="2"/>
        <v>14.8</v>
      </c>
    </row>
    <row r="184" spans="1:13" ht="27.95" customHeight="1" x14ac:dyDescent="0.15">
      <c r="A184" s="201"/>
      <c r="B184" s="80"/>
      <c r="C184" s="313"/>
      <c r="D184" s="314"/>
      <c r="E184" s="314"/>
      <c r="F184" s="701"/>
      <c r="G184" s="282"/>
      <c r="H184" s="285"/>
      <c r="I184" s="695" t="s">
        <v>463</v>
      </c>
      <c r="J184" s="265"/>
      <c r="K184" s="354">
        <f>SUM(K185+K186+K187+K188)</f>
        <v>9056</v>
      </c>
      <c r="L184" s="354">
        <f>SUM(L185+L186+L187+L188)</f>
        <v>6076.88</v>
      </c>
      <c r="M184" s="355">
        <f t="shared" si="2"/>
        <v>2979.12</v>
      </c>
    </row>
    <row r="185" spans="1:13" ht="27.95" customHeight="1" x14ac:dyDescent="0.15">
      <c r="A185" s="201"/>
      <c r="B185" s="80"/>
      <c r="C185" s="313"/>
      <c r="D185" s="314"/>
      <c r="E185" s="314"/>
      <c r="F185" s="701"/>
      <c r="G185" s="282"/>
      <c r="H185" s="285"/>
      <c r="I185" s="696"/>
      <c r="J185" s="265" t="s">
        <v>595</v>
      </c>
      <c r="K185" s="354">
        <v>3279</v>
      </c>
      <c r="L185" s="354">
        <f t="shared" ref="L185:L188" si="6">SUM(K185*63/100,0)</f>
        <v>2065.77</v>
      </c>
      <c r="M185" s="355">
        <f t="shared" si="2"/>
        <v>1213.23</v>
      </c>
    </row>
    <row r="186" spans="1:13" ht="27.95" customHeight="1" x14ac:dyDescent="0.15">
      <c r="A186" s="201"/>
      <c r="B186" s="80"/>
      <c r="C186" s="313"/>
      <c r="D186" s="314"/>
      <c r="E186" s="314"/>
      <c r="F186" s="701"/>
      <c r="G186" s="282"/>
      <c r="H186" s="285"/>
      <c r="I186" s="696"/>
      <c r="J186" s="265" t="s">
        <v>596</v>
      </c>
      <c r="K186" s="354">
        <v>1885</v>
      </c>
      <c r="L186" s="354">
        <v>1300</v>
      </c>
      <c r="M186" s="355">
        <f t="shared" si="2"/>
        <v>585</v>
      </c>
    </row>
    <row r="187" spans="1:13" ht="27.95" customHeight="1" x14ac:dyDescent="0.15">
      <c r="A187" s="201"/>
      <c r="B187" s="80"/>
      <c r="C187" s="313"/>
      <c r="D187" s="314"/>
      <c r="E187" s="314"/>
      <c r="F187" s="701"/>
      <c r="G187" s="282"/>
      <c r="H187" s="285"/>
      <c r="I187" s="696"/>
      <c r="J187" s="265" t="s">
        <v>597</v>
      </c>
      <c r="K187" s="354">
        <v>1995</v>
      </c>
      <c r="L187" s="354">
        <v>1516</v>
      </c>
      <c r="M187" s="355">
        <f t="shared" si="2"/>
        <v>479</v>
      </c>
    </row>
    <row r="188" spans="1:13" ht="27.95" customHeight="1" x14ac:dyDescent="0.15">
      <c r="A188" s="201"/>
      <c r="B188" s="80"/>
      <c r="C188" s="313"/>
      <c r="D188" s="314"/>
      <c r="E188" s="314"/>
      <c r="F188" s="701"/>
      <c r="G188" s="282"/>
      <c r="H188" s="285"/>
      <c r="I188" s="697"/>
      <c r="J188" s="265" t="s">
        <v>598</v>
      </c>
      <c r="K188" s="354">
        <v>1897</v>
      </c>
      <c r="L188" s="354">
        <f t="shared" si="6"/>
        <v>1195.1099999999999</v>
      </c>
      <c r="M188" s="355">
        <f t="shared" si="2"/>
        <v>701.8900000000001</v>
      </c>
    </row>
    <row r="189" spans="1:13" ht="27.95" customHeight="1" x14ac:dyDescent="0.15">
      <c r="A189" s="201"/>
      <c r="B189" s="80"/>
      <c r="C189" s="313"/>
      <c r="D189" s="314"/>
      <c r="E189" s="314"/>
      <c r="F189" s="701"/>
      <c r="G189" s="282"/>
      <c r="H189" s="285"/>
      <c r="I189" s="273" t="s">
        <v>464</v>
      </c>
      <c r="J189" s="61"/>
      <c r="K189" s="354">
        <v>100</v>
      </c>
      <c r="L189" s="354">
        <f>SUM(K189*63/100,0)</f>
        <v>63</v>
      </c>
      <c r="M189" s="355">
        <f t="shared" si="2"/>
        <v>37</v>
      </c>
    </row>
    <row r="190" spans="1:13" ht="27.95" customHeight="1" x14ac:dyDescent="0.15">
      <c r="A190" s="201"/>
      <c r="B190" s="80"/>
      <c r="C190" s="313"/>
      <c r="D190" s="314"/>
      <c r="E190" s="314"/>
      <c r="F190" s="701"/>
      <c r="G190" s="282"/>
      <c r="H190" s="285"/>
      <c r="I190" s="273" t="s">
        <v>465</v>
      </c>
      <c r="J190" s="61"/>
      <c r="K190" s="354">
        <v>820</v>
      </c>
      <c r="L190" s="354">
        <f t="shared" ref="L190:L197" si="7">SUM(K190*63/100,0)</f>
        <v>516.6</v>
      </c>
      <c r="M190" s="355">
        <f t="shared" si="2"/>
        <v>303.39999999999998</v>
      </c>
    </row>
    <row r="191" spans="1:13" ht="27.95" customHeight="1" x14ac:dyDescent="0.15">
      <c r="A191" s="201"/>
      <c r="B191" s="80"/>
      <c r="C191" s="313"/>
      <c r="D191" s="314"/>
      <c r="E191" s="314"/>
      <c r="F191" s="290"/>
      <c r="G191" s="282"/>
      <c r="H191" s="285"/>
      <c r="I191" s="273" t="s">
        <v>466</v>
      </c>
      <c r="J191" s="61"/>
      <c r="K191" s="354">
        <v>900</v>
      </c>
      <c r="L191" s="354">
        <f t="shared" si="7"/>
        <v>567</v>
      </c>
      <c r="M191" s="355">
        <f t="shared" si="2"/>
        <v>333</v>
      </c>
    </row>
    <row r="192" spans="1:13" ht="27.95" customHeight="1" x14ac:dyDescent="0.15">
      <c r="A192" s="201"/>
      <c r="B192" s="80"/>
      <c r="C192" s="313"/>
      <c r="D192" s="314"/>
      <c r="E192" s="314"/>
      <c r="F192" s="290"/>
      <c r="G192" s="282"/>
      <c r="H192" s="285"/>
      <c r="I192" s="273" t="s">
        <v>467</v>
      </c>
      <c r="J192" s="61"/>
      <c r="K192" s="354">
        <v>0</v>
      </c>
      <c r="L192" s="354">
        <f t="shared" si="7"/>
        <v>0</v>
      </c>
      <c r="M192" s="355">
        <f t="shared" si="2"/>
        <v>0</v>
      </c>
    </row>
    <row r="193" spans="1:13" ht="27.95" customHeight="1" x14ac:dyDescent="0.15">
      <c r="A193" s="201"/>
      <c r="B193" s="80"/>
      <c r="C193" s="313"/>
      <c r="D193" s="314"/>
      <c r="E193" s="314"/>
      <c r="F193" s="290"/>
      <c r="G193" s="282"/>
      <c r="H193" s="285"/>
      <c r="I193" s="273" t="s">
        <v>468</v>
      </c>
      <c r="J193" s="61"/>
      <c r="K193" s="354">
        <v>70</v>
      </c>
      <c r="L193" s="354">
        <f t="shared" si="7"/>
        <v>44.1</v>
      </c>
      <c r="M193" s="355">
        <f t="shared" si="2"/>
        <v>25.9</v>
      </c>
    </row>
    <row r="194" spans="1:13" ht="27.95" customHeight="1" x14ac:dyDescent="0.15">
      <c r="A194" s="201"/>
      <c r="B194" s="80"/>
      <c r="C194" s="313"/>
      <c r="D194" s="314"/>
      <c r="E194" s="314"/>
      <c r="F194" s="290"/>
      <c r="G194" s="282"/>
      <c r="H194" s="285"/>
      <c r="I194" s="273" t="s">
        <v>469</v>
      </c>
      <c r="J194" s="61"/>
      <c r="K194" s="354">
        <v>515</v>
      </c>
      <c r="L194" s="354">
        <f t="shared" si="7"/>
        <v>324.45</v>
      </c>
      <c r="M194" s="355">
        <f t="shared" si="2"/>
        <v>190.55</v>
      </c>
    </row>
    <row r="195" spans="1:13" ht="27.95" customHeight="1" x14ac:dyDescent="0.15">
      <c r="A195" s="201"/>
      <c r="B195" s="80"/>
      <c r="C195" s="313"/>
      <c r="D195" s="314"/>
      <c r="E195" s="314"/>
      <c r="F195" s="290"/>
      <c r="G195" s="282"/>
      <c r="H195" s="285"/>
      <c r="I195" s="273" t="s">
        <v>470</v>
      </c>
      <c r="J195" s="61"/>
      <c r="K195" s="354">
        <v>10</v>
      </c>
      <c r="L195" s="354">
        <f t="shared" si="7"/>
        <v>6.3</v>
      </c>
      <c r="M195" s="355">
        <f t="shared" si="2"/>
        <v>3.7</v>
      </c>
    </row>
    <row r="196" spans="1:13" ht="27.95" customHeight="1" x14ac:dyDescent="0.15">
      <c r="A196" s="201"/>
      <c r="B196" s="80"/>
      <c r="C196" s="313"/>
      <c r="D196" s="314"/>
      <c r="E196" s="314"/>
      <c r="F196" s="290"/>
      <c r="G196" s="282"/>
      <c r="H196" s="285"/>
      <c r="I196" s="273" t="s">
        <v>471</v>
      </c>
      <c r="J196" s="61"/>
      <c r="K196" s="354">
        <v>10</v>
      </c>
      <c r="L196" s="354">
        <f t="shared" si="7"/>
        <v>6.3</v>
      </c>
      <c r="M196" s="355">
        <f t="shared" si="2"/>
        <v>3.7</v>
      </c>
    </row>
    <row r="197" spans="1:13" ht="27.95" customHeight="1" thickBot="1" x14ac:dyDescent="0.2">
      <c r="A197" s="201"/>
      <c r="B197" s="80"/>
      <c r="C197" s="313"/>
      <c r="D197" s="314"/>
      <c r="E197" s="314"/>
      <c r="F197" s="290"/>
      <c r="G197" s="282"/>
      <c r="H197" s="381"/>
      <c r="I197" s="368" t="s">
        <v>472</v>
      </c>
      <c r="J197" s="369"/>
      <c r="K197" s="358">
        <v>100</v>
      </c>
      <c r="L197" s="354">
        <f t="shared" si="7"/>
        <v>63</v>
      </c>
      <c r="M197" s="359">
        <f t="shared" si="2"/>
        <v>37</v>
      </c>
    </row>
    <row r="198" spans="1:13" ht="27.95" customHeight="1" x14ac:dyDescent="0.15">
      <c r="A198" s="201"/>
      <c r="B198" s="80"/>
      <c r="C198" s="313"/>
      <c r="D198" s="314"/>
      <c r="E198" s="314"/>
      <c r="F198" s="280"/>
      <c r="G198" s="282"/>
      <c r="H198" s="639" t="s">
        <v>119</v>
      </c>
      <c r="I198" s="274"/>
      <c r="J198" s="267"/>
      <c r="K198" s="361">
        <f>SUM(K199)</f>
        <v>0</v>
      </c>
      <c r="L198" s="361">
        <f>SUM(L199)</f>
        <v>0</v>
      </c>
      <c r="M198" s="362">
        <f t="shared" ref="M198:M261" si="8">SUM(K198-L198)</f>
        <v>0</v>
      </c>
    </row>
    <row r="199" spans="1:13" ht="27.95" customHeight="1" thickBot="1" x14ac:dyDescent="0.2">
      <c r="A199" s="201"/>
      <c r="B199" s="80"/>
      <c r="C199" s="313"/>
      <c r="D199" s="314"/>
      <c r="E199" s="314"/>
      <c r="F199" s="280"/>
      <c r="G199" s="282"/>
      <c r="H199" s="634"/>
      <c r="I199" s="368" t="s">
        <v>120</v>
      </c>
      <c r="J199" s="369"/>
      <c r="K199" s="358">
        <v>0</v>
      </c>
      <c r="L199" s="358">
        <v>0</v>
      </c>
      <c r="M199" s="359">
        <f t="shared" si="8"/>
        <v>0</v>
      </c>
    </row>
    <row r="200" spans="1:13" ht="27.95" customHeight="1" x14ac:dyDescent="0.15">
      <c r="A200" s="201"/>
      <c r="B200" s="80"/>
      <c r="C200" s="313"/>
      <c r="D200" s="314"/>
      <c r="E200" s="314"/>
      <c r="F200" s="280"/>
      <c r="G200" s="282"/>
      <c r="H200" s="633" t="s">
        <v>132</v>
      </c>
      <c r="I200" s="365"/>
      <c r="J200" s="270"/>
      <c r="K200" s="356">
        <f>SUM(K201)</f>
        <v>0</v>
      </c>
      <c r="L200" s="356">
        <f>SUM(L201)</f>
        <v>0</v>
      </c>
      <c r="M200" s="378">
        <f t="shared" si="8"/>
        <v>0</v>
      </c>
    </row>
    <row r="201" spans="1:13" ht="27.95" customHeight="1" x14ac:dyDescent="0.15">
      <c r="A201" s="201"/>
      <c r="B201" s="80"/>
      <c r="C201" s="313"/>
      <c r="D201" s="314"/>
      <c r="E201" s="314"/>
      <c r="F201" s="280"/>
      <c r="G201" s="282"/>
      <c r="H201" s="633"/>
      <c r="I201" s="695" t="s">
        <v>132</v>
      </c>
      <c r="J201" s="61"/>
      <c r="K201" s="354">
        <f>SUM(K202+K203+K204+K205+K206+K207+K208+K209+K210+K211)</f>
        <v>0</v>
      </c>
      <c r="L201" s="354">
        <v>0</v>
      </c>
      <c r="M201" s="355">
        <f t="shared" si="8"/>
        <v>0</v>
      </c>
    </row>
    <row r="202" spans="1:13" ht="27.95" customHeight="1" x14ac:dyDescent="0.15">
      <c r="A202" s="201"/>
      <c r="B202" s="80"/>
      <c r="C202" s="313"/>
      <c r="D202" s="314"/>
      <c r="E202" s="314"/>
      <c r="F202" s="280"/>
      <c r="G202" s="282"/>
      <c r="H202" s="633"/>
      <c r="I202" s="696"/>
      <c r="J202" s="265" t="s">
        <v>493</v>
      </c>
      <c r="K202" s="354">
        <v>0</v>
      </c>
      <c r="L202" s="354">
        <v>0</v>
      </c>
      <c r="M202" s="355">
        <f t="shared" si="8"/>
        <v>0</v>
      </c>
    </row>
    <row r="203" spans="1:13" ht="27.95" customHeight="1" x14ac:dyDescent="0.15">
      <c r="A203" s="201"/>
      <c r="B203" s="80"/>
      <c r="C203" s="313"/>
      <c r="D203" s="314"/>
      <c r="E203" s="314"/>
      <c r="F203" s="280"/>
      <c r="G203" s="282"/>
      <c r="H203" s="633"/>
      <c r="I203" s="696"/>
      <c r="J203" s="265" t="s">
        <v>494</v>
      </c>
      <c r="K203" s="354">
        <v>0</v>
      </c>
      <c r="L203" s="354">
        <v>0</v>
      </c>
      <c r="M203" s="355">
        <f t="shared" si="8"/>
        <v>0</v>
      </c>
    </row>
    <row r="204" spans="1:13" ht="27.95" customHeight="1" x14ac:dyDescent="0.15">
      <c r="A204" s="201"/>
      <c r="B204" s="80"/>
      <c r="C204" s="313"/>
      <c r="D204" s="314"/>
      <c r="E204" s="314"/>
      <c r="F204" s="280"/>
      <c r="G204" s="282"/>
      <c r="H204" s="633"/>
      <c r="I204" s="696"/>
      <c r="J204" s="265" t="s">
        <v>495</v>
      </c>
      <c r="K204" s="354">
        <v>0</v>
      </c>
      <c r="L204" s="354">
        <v>0</v>
      </c>
      <c r="M204" s="355">
        <f t="shared" si="8"/>
        <v>0</v>
      </c>
    </row>
    <row r="205" spans="1:13" ht="27.95" customHeight="1" x14ac:dyDescent="0.15">
      <c r="A205" s="201"/>
      <c r="B205" s="80"/>
      <c r="C205" s="313"/>
      <c r="D205" s="314"/>
      <c r="E205" s="314"/>
      <c r="F205" s="280"/>
      <c r="G205" s="282"/>
      <c r="H205" s="633"/>
      <c r="I205" s="696"/>
      <c r="J205" s="265" t="s">
        <v>496</v>
      </c>
      <c r="K205" s="354">
        <v>0</v>
      </c>
      <c r="L205" s="354">
        <v>0</v>
      </c>
      <c r="M205" s="355">
        <f t="shared" si="8"/>
        <v>0</v>
      </c>
    </row>
    <row r="206" spans="1:13" ht="27.95" customHeight="1" x14ac:dyDescent="0.15">
      <c r="A206" s="201"/>
      <c r="B206" s="80"/>
      <c r="C206" s="313"/>
      <c r="D206" s="314"/>
      <c r="E206" s="314"/>
      <c r="F206" s="280"/>
      <c r="G206" s="282"/>
      <c r="H206" s="633"/>
      <c r="I206" s="696"/>
      <c r="J206" s="265" t="s">
        <v>497</v>
      </c>
      <c r="K206" s="354">
        <v>0</v>
      </c>
      <c r="L206" s="354">
        <v>0</v>
      </c>
      <c r="M206" s="355">
        <f t="shared" si="8"/>
        <v>0</v>
      </c>
    </row>
    <row r="207" spans="1:13" ht="27.95" customHeight="1" x14ac:dyDescent="0.15">
      <c r="A207" s="201"/>
      <c r="B207" s="80"/>
      <c r="C207" s="313"/>
      <c r="D207" s="314"/>
      <c r="E207" s="314"/>
      <c r="F207" s="280"/>
      <c r="G207" s="282"/>
      <c r="H207" s="633"/>
      <c r="I207" s="696"/>
      <c r="J207" s="265" t="s">
        <v>498</v>
      </c>
      <c r="K207" s="354">
        <v>0</v>
      </c>
      <c r="L207" s="354">
        <v>0</v>
      </c>
      <c r="M207" s="355">
        <f t="shared" si="8"/>
        <v>0</v>
      </c>
    </row>
    <row r="208" spans="1:13" ht="27.95" customHeight="1" x14ac:dyDescent="0.15">
      <c r="A208" s="201"/>
      <c r="B208" s="80"/>
      <c r="C208" s="313"/>
      <c r="D208" s="314"/>
      <c r="E208" s="314"/>
      <c r="F208" s="280"/>
      <c r="G208" s="282"/>
      <c r="H208" s="633"/>
      <c r="I208" s="696"/>
      <c r="J208" s="265" t="s">
        <v>500</v>
      </c>
      <c r="K208" s="354">
        <v>0</v>
      </c>
      <c r="L208" s="354">
        <v>0</v>
      </c>
      <c r="M208" s="355">
        <f t="shared" si="8"/>
        <v>0</v>
      </c>
    </row>
    <row r="209" spans="1:13" ht="27.95" customHeight="1" x14ac:dyDescent="0.15">
      <c r="A209" s="201"/>
      <c r="B209" s="80"/>
      <c r="C209" s="313"/>
      <c r="D209" s="314"/>
      <c r="E209" s="314"/>
      <c r="F209" s="280"/>
      <c r="G209" s="282"/>
      <c r="H209" s="633"/>
      <c r="I209" s="696"/>
      <c r="J209" s="265" t="s">
        <v>499</v>
      </c>
      <c r="K209" s="354">
        <v>0</v>
      </c>
      <c r="L209" s="354">
        <v>0</v>
      </c>
      <c r="M209" s="355">
        <f t="shared" si="8"/>
        <v>0</v>
      </c>
    </row>
    <row r="210" spans="1:13" ht="27.95" customHeight="1" x14ac:dyDescent="0.15">
      <c r="A210" s="201"/>
      <c r="B210" s="80"/>
      <c r="C210" s="313"/>
      <c r="D210" s="314"/>
      <c r="E210" s="314"/>
      <c r="F210" s="280"/>
      <c r="G210" s="282"/>
      <c r="H210" s="633"/>
      <c r="I210" s="696"/>
      <c r="J210" s="265" t="s">
        <v>501</v>
      </c>
      <c r="K210" s="354">
        <v>0</v>
      </c>
      <c r="L210" s="354">
        <v>0</v>
      </c>
      <c r="M210" s="355">
        <f t="shared" si="8"/>
        <v>0</v>
      </c>
    </row>
    <row r="211" spans="1:13" ht="27.95" customHeight="1" x14ac:dyDescent="0.15">
      <c r="A211" s="201"/>
      <c r="B211" s="80"/>
      <c r="C211" s="313"/>
      <c r="D211" s="314"/>
      <c r="E211" s="314"/>
      <c r="F211" s="281"/>
      <c r="G211" s="283"/>
      <c r="H211" s="635"/>
      <c r="I211" s="697"/>
      <c r="J211" s="265" t="s">
        <v>502</v>
      </c>
      <c r="K211" s="354">
        <v>0</v>
      </c>
      <c r="L211" s="354">
        <v>0</v>
      </c>
      <c r="M211" s="355">
        <f t="shared" si="8"/>
        <v>0</v>
      </c>
    </row>
    <row r="212" spans="1:13" ht="27.95" customHeight="1" x14ac:dyDescent="0.15">
      <c r="A212" s="201"/>
      <c r="B212" s="80"/>
      <c r="C212" s="313"/>
      <c r="D212" s="314"/>
      <c r="E212" s="314"/>
      <c r="F212" s="280"/>
      <c r="G212" s="282"/>
      <c r="H212" s="632" t="s">
        <v>503</v>
      </c>
      <c r="I212" s="273"/>
      <c r="J212" s="61"/>
      <c r="K212" s="354">
        <f>SUM(K213)</f>
        <v>0</v>
      </c>
      <c r="L212" s="354">
        <f>SUM(L213)</f>
        <v>0</v>
      </c>
      <c r="M212" s="355">
        <f t="shared" si="8"/>
        <v>0</v>
      </c>
    </row>
    <row r="213" spans="1:13" ht="27.95" customHeight="1" x14ac:dyDescent="0.15">
      <c r="A213" s="201"/>
      <c r="B213" s="80"/>
      <c r="C213" s="313"/>
      <c r="D213" s="314"/>
      <c r="E213" s="314"/>
      <c r="F213" s="280"/>
      <c r="G213" s="282"/>
      <c r="H213" s="635"/>
      <c r="I213" s="273" t="s">
        <v>503</v>
      </c>
      <c r="J213" s="61"/>
      <c r="K213" s="354">
        <v>0</v>
      </c>
      <c r="L213" s="354">
        <v>0</v>
      </c>
      <c r="M213" s="355">
        <f t="shared" si="8"/>
        <v>0</v>
      </c>
    </row>
    <row r="214" spans="1:13" ht="27.95" customHeight="1" x14ac:dyDescent="0.15">
      <c r="A214" s="201"/>
      <c r="B214" s="80"/>
      <c r="C214" s="313"/>
      <c r="D214" s="314"/>
      <c r="E214" s="314"/>
      <c r="F214" s="280"/>
      <c r="G214" s="282"/>
      <c r="H214" s="632" t="s">
        <v>504</v>
      </c>
      <c r="I214" s="273"/>
      <c r="J214" s="61"/>
      <c r="K214" s="354">
        <f>SUM(K215)</f>
        <v>0</v>
      </c>
      <c r="L214" s="357">
        <f>SUM(L215)</f>
        <v>0</v>
      </c>
      <c r="M214" s="355">
        <f t="shared" si="8"/>
        <v>0</v>
      </c>
    </row>
    <row r="215" spans="1:13" ht="27.95" customHeight="1" x14ac:dyDescent="0.15">
      <c r="A215" s="201"/>
      <c r="B215" s="80"/>
      <c r="C215" s="313"/>
      <c r="D215" s="314"/>
      <c r="E215" s="314"/>
      <c r="F215" s="280"/>
      <c r="G215" s="282"/>
      <c r="H215" s="633"/>
      <c r="I215" s="695" t="s">
        <v>472</v>
      </c>
      <c r="J215" s="61"/>
      <c r="K215" s="354">
        <f>SUM(K216+K217)</f>
        <v>0</v>
      </c>
      <c r="L215" s="354">
        <f>SUM(L216+L217)</f>
        <v>0</v>
      </c>
      <c r="M215" s="355">
        <f t="shared" si="8"/>
        <v>0</v>
      </c>
    </row>
    <row r="216" spans="1:13" ht="27.95" customHeight="1" x14ac:dyDescent="0.15">
      <c r="A216" s="201"/>
      <c r="B216" s="80"/>
      <c r="C216" s="313"/>
      <c r="D216" s="314"/>
      <c r="E216" s="314"/>
      <c r="F216" s="280"/>
      <c r="G216" s="282"/>
      <c r="H216" s="633"/>
      <c r="I216" s="696"/>
      <c r="J216" s="265" t="s">
        <v>505</v>
      </c>
      <c r="K216" s="354">
        <v>0</v>
      </c>
      <c r="L216" s="354">
        <v>0</v>
      </c>
      <c r="M216" s="355">
        <f t="shared" si="8"/>
        <v>0</v>
      </c>
    </row>
    <row r="217" spans="1:13" ht="27.95" customHeight="1" x14ac:dyDescent="0.15">
      <c r="A217" s="201"/>
      <c r="B217" s="80"/>
      <c r="C217" s="313"/>
      <c r="D217" s="314"/>
      <c r="E217" s="314"/>
      <c r="F217" s="280"/>
      <c r="G217" s="282"/>
      <c r="H217" s="635"/>
      <c r="I217" s="697"/>
      <c r="J217" s="265" t="s">
        <v>472</v>
      </c>
      <c r="K217" s="354">
        <v>0</v>
      </c>
      <c r="L217" s="354">
        <v>0</v>
      </c>
      <c r="M217" s="355">
        <f t="shared" si="8"/>
        <v>0</v>
      </c>
    </row>
    <row r="218" spans="1:13" ht="27.95" customHeight="1" x14ac:dyDescent="0.15">
      <c r="A218" s="201"/>
      <c r="B218" s="80"/>
      <c r="C218" s="313"/>
      <c r="D218" s="314"/>
      <c r="E218" s="314"/>
      <c r="F218" s="280"/>
      <c r="G218" s="282"/>
      <c r="H218" s="632" t="s">
        <v>575</v>
      </c>
      <c r="I218" s="273"/>
      <c r="J218" s="61"/>
      <c r="K218" s="354">
        <f>SUM(K219)</f>
        <v>0</v>
      </c>
      <c r="L218" s="354">
        <f>SUM(L219)</f>
        <v>0</v>
      </c>
      <c r="M218" s="355">
        <f t="shared" si="8"/>
        <v>0</v>
      </c>
    </row>
    <row r="219" spans="1:13" ht="27.95" customHeight="1" thickBot="1" x14ac:dyDescent="0.2">
      <c r="A219" s="201"/>
      <c r="B219" s="80"/>
      <c r="C219" s="313"/>
      <c r="D219" s="314"/>
      <c r="E219" s="314"/>
      <c r="F219" s="280"/>
      <c r="G219" s="282"/>
      <c r="H219" s="634"/>
      <c r="I219" s="368" t="s">
        <v>576</v>
      </c>
      <c r="J219" s="369"/>
      <c r="K219" s="358">
        <v>0</v>
      </c>
      <c r="L219" s="358">
        <v>0</v>
      </c>
      <c r="M219" s="359">
        <f t="shared" si="8"/>
        <v>0</v>
      </c>
    </row>
    <row r="220" spans="1:13" ht="27.95" customHeight="1" thickBot="1" x14ac:dyDescent="0.2">
      <c r="A220" s="201"/>
      <c r="B220" s="80"/>
      <c r="C220" s="313"/>
      <c r="D220" s="314"/>
      <c r="E220" s="314"/>
      <c r="F220" s="280"/>
      <c r="G220" s="283"/>
      <c r="H220" s="702" t="s">
        <v>588</v>
      </c>
      <c r="I220" s="703"/>
      <c r="J220" s="750"/>
      <c r="K220" s="397">
        <f>SUM(K128+K145+K167+K198+K200+K212+K214+K218)</f>
        <v>73868</v>
      </c>
      <c r="L220" s="397">
        <f>SUM(L128+L145+L167+L198+L200+L212+L214+L218)</f>
        <v>45480</v>
      </c>
      <c r="M220" s="398">
        <f t="shared" si="8"/>
        <v>28388</v>
      </c>
    </row>
    <row r="221" spans="1:13" ht="27.95" customHeight="1" x14ac:dyDescent="0.15">
      <c r="A221" s="201"/>
      <c r="B221" s="80"/>
      <c r="C221" s="313"/>
      <c r="D221" s="314"/>
      <c r="E221" s="314"/>
      <c r="F221" s="281"/>
      <c r="G221" s="262"/>
      <c r="H221" s="740" t="s">
        <v>589</v>
      </c>
      <c r="I221" s="740"/>
      <c r="J221" s="740"/>
      <c r="K221" s="390">
        <f>SUM(K127-K220)</f>
        <v>3540</v>
      </c>
      <c r="L221" s="390">
        <f>SUM(L127-L220)</f>
        <v>3138</v>
      </c>
      <c r="M221" s="384">
        <f t="shared" si="8"/>
        <v>402</v>
      </c>
    </row>
    <row r="222" spans="1:13" ht="27.95" customHeight="1" x14ac:dyDescent="0.15">
      <c r="A222" s="319" t="s">
        <v>679</v>
      </c>
      <c r="B222" s="311"/>
      <c r="C222" s="311"/>
      <c r="D222" s="311"/>
      <c r="E222" s="311"/>
      <c r="F222" s="710" t="s">
        <v>704</v>
      </c>
      <c r="G222" s="708" t="s">
        <v>4</v>
      </c>
      <c r="H222" s="632" t="s">
        <v>150</v>
      </c>
      <c r="I222" s="273"/>
      <c r="J222" s="61"/>
      <c r="K222" s="354">
        <f>SUM(K223+K224)</f>
        <v>0</v>
      </c>
      <c r="L222" s="354">
        <f>SUM(L223+L224)</f>
        <v>0</v>
      </c>
      <c r="M222" s="355">
        <f t="shared" si="8"/>
        <v>0</v>
      </c>
    </row>
    <row r="223" spans="1:13" ht="27.95" customHeight="1" x14ac:dyDescent="0.15">
      <c r="A223" s="319"/>
      <c r="B223" s="311"/>
      <c r="C223" s="311"/>
      <c r="D223" s="311"/>
      <c r="E223" s="311"/>
      <c r="F223" s="711"/>
      <c r="G223" s="709"/>
      <c r="H223" s="633"/>
      <c r="I223" s="273" t="s">
        <v>150</v>
      </c>
      <c r="J223" s="61"/>
      <c r="K223" s="354">
        <v>0</v>
      </c>
      <c r="L223" s="354">
        <v>0</v>
      </c>
      <c r="M223" s="355">
        <f t="shared" si="8"/>
        <v>0</v>
      </c>
    </row>
    <row r="224" spans="1:13" ht="27.95" customHeight="1" x14ac:dyDescent="0.15">
      <c r="A224" s="319"/>
      <c r="B224" s="311"/>
      <c r="C224" s="311"/>
      <c r="D224" s="311"/>
      <c r="E224" s="311"/>
      <c r="F224" s="711"/>
      <c r="G224" s="308"/>
      <c r="H224" s="635"/>
      <c r="I224" s="265" t="s">
        <v>511</v>
      </c>
      <c r="J224" s="61"/>
      <c r="K224" s="354">
        <v>0</v>
      </c>
      <c r="L224" s="354">
        <v>0</v>
      </c>
      <c r="M224" s="355">
        <f t="shared" si="8"/>
        <v>0</v>
      </c>
    </row>
    <row r="225" spans="1:13" ht="27.95" customHeight="1" x14ac:dyDescent="0.15">
      <c r="A225" s="319"/>
      <c r="B225" s="311"/>
      <c r="C225" s="311"/>
      <c r="D225" s="311"/>
      <c r="E225" s="311"/>
      <c r="F225" s="711"/>
      <c r="G225" s="308"/>
      <c r="H225" s="632" t="s">
        <v>153</v>
      </c>
      <c r="I225" s="273"/>
      <c r="J225" s="61"/>
      <c r="K225" s="354">
        <f>SUM(K226+K227)</f>
        <v>0</v>
      </c>
      <c r="L225" s="354">
        <f>SUM(L226+L227)</f>
        <v>0</v>
      </c>
      <c r="M225" s="355">
        <f t="shared" si="8"/>
        <v>0</v>
      </c>
    </row>
    <row r="226" spans="1:13" ht="27.95" customHeight="1" x14ac:dyDescent="0.15">
      <c r="A226" s="319"/>
      <c r="B226" s="311"/>
      <c r="C226" s="311"/>
      <c r="D226" s="311"/>
      <c r="E226" s="311"/>
      <c r="F226" s="711"/>
      <c r="G226" s="308"/>
      <c r="H226" s="633"/>
      <c r="I226" s="273" t="s">
        <v>153</v>
      </c>
      <c r="J226" s="61"/>
      <c r="K226" s="354">
        <v>0</v>
      </c>
      <c r="L226" s="354">
        <v>0</v>
      </c>
      <c r="M226" s="355">
        <f t="shared" si="8"/>
        <v>0</v>
      </c>
    </row>
    <row r="227" spans="1:13" ht="27.95" customHeight="1" x14ac:dyDescent="0.15">
      <c r="A227" s="319"/>
      <c r="B227" s="311"/>
      <c r="C227" s="311"/>
      <c r="D227" s="311"/>
      <c r="E227" s="311"/>
      <c r="F227" s="711"/>
      <c r="G227" s="308"/>
      <c r="H227" s="635"/>
      <c r="I227" s="265" t="s">
        <v>512</v>
      </c>
      <c r="J227" s="61"/>
      <c r="K227" s="354">
        <v>0</v>
      </c>
      <c r="L227" s="354">
        <v>0</v>
      </c>
      <c r="M227" s="355">
        <f t="shared" si="8"/>
        <v>0</v>
      </c>
    </row>
    <row r="228" spans="1:13" ht="27.95" customHeight="1" x14ac:dyDescent="0.15">
      <c r="A228" s="319"/>
      <c r="B228" s="311"/>
      <c r="C228" s="311"/>
      <c r="D228" s="311"/>
      <c r="E228" s="311"/>
      <c r="F228" s="711"/>
      <c r="G228" s="308"/>
      <c r="H228" s="632" t="s">
        <v>196</v>
      </c>
      <c r="I228" s="273"/>
      <c r="J228" s="61"/>
      <c r="K228" s="354">
        <f>SUM(K229)</f>
        <v>0</v>
      </c>
      <c r="L228" s="354">
        <f>SUM(L229)</f>
        <v>0</v>
      </c>
      <c r="M228" s="355">
        <f t="shared" si="8"/>
        <v>0</v>
      </c>
    </row>
    <row r="229" spans="1:13" ht="27.95" customHeight="1" x14ac:dyDescent="0.15">
      <c r="A229" s="319"/>
      <c r="B229" s="311"/>
      <c r="C229" s="311"/>
      <c r="D229" s="311"/>
      <c r="E229" s="311"/>
      <c r="F229" s="711"/>
      <c r="G229" s="308"/>
      <c r="H229" s="635"/>
      <c r="I229" s="273" t="s">
        <v>196</v>
      </c>
      <c r="J229" s="61"/>
      <c r="K229" s="354">
        <v>0</v>
      </c>
      <c r="L229" s="354">
        <v>0</v>
      </c>
      <c r="M229" s="355">
        <f t="shared" si="8"/>
        <v>0</v>
      </c>
    </row>
    <row r="230" spans="1:13" ht="27.95" customHeight="1" x14ac:dyDescent="0.15">
      <c r="A230" s="319"/>
      <c r="B230" s="311"/>
      <c r="C230" s="311"/>
      <c r="D230" s="311"/>
      <c r="E230" s="311"/>
      <c r="F230" s="307"/>
      <c r="G230" s="308"/>
      <c r="H230" s="632" t="s">
        <v>155</v>
      </c>
      <c r="I230" s="273"/>
      <c r="J230" s="61"/>
      <c r="K230" s="354">
        <f>SUM(K231+K234)</f>
        <v>0</v>
      </c>
      <c r="L230" s="354">
        <f>SUM(L231+L234)</f>
        <v>0</v>
      </c>
      <c r="M230" s="355">
        <f t="shared" si="8"/>
        <v>0</v>
      </c>
    </row>
    <row r="231" spans="1:13" ht="27.95" customHeight="1" x14ac:dyDescent="0.15">
      <c r="A231" s="319"/>
      <c r="B231" s="311"/>
      <c r="C231" s="311"/>
      <c r="D231" s="311"/>
      <c r="E231" s="311"/>
      <c r="F231" s="307"/>
      <c r="G231" s="308"/>
      <c r="H231" s="633"/>
      <c r="I231" s="695" t="s">
        <v>156</v>
      </c>
      <c r="J231" s="61"/>
      <c r="K231" s="354">
        <f>SUM(K232+K233)</f>
        <v>0</v>
      </c>
      <c r="L231" s="354">
        <f>SUM(L232+L233)</f>
        <v>0</v>
      </c>
      <c r="M231" s="355">
        <f t="shared" si="8"/>
        <v>0</v>
      </c>
    </row>
    <row r="232" spans="1:13" ht="27.95" customHeight="1" x14ac:dyDescent="0.15">
      <c r="A232" s="201"/>
      <c r="B232" s="80"/>
      <c r="C232" s="313"/>
      <c r="D232" s="314"/>
      <c r="E232" s="314"/>
      <c r="F232" s="307"/>
      <c r="G232" s="308"/>
      <c r="H232" s="633"/>
      <c r="I232" s="696"/>
      <c r="J232" s="265" t="s">
        <v>514</v>
      </c>
      <c r="K232" s="354">
        <v>0</v>
      </c>
      <c r="L232" s="354">
        <v>0</v>
      </c>
      <c r="M232" s="355">
        <f t="shared" si="8"/>
        <v>0</v>
      </c>
    </row>
    <row r="233" spans="1:13" ht="27.95" customHeight="1" x14ac:dyDescent="0.15">
      <c r="A233" s="201"/>
      <c r="B233" s="80"/>
      <c r="C233" s="313"/>
      <c r="D233" s="314"/>
      <c r="E233" s="314"/>
      <c r="F233" s="307"/>
      <c r="G233" s="308"/>
      <c r="H233" s="633"/>
      <c r="I233" s="696"/>
      <c r="J233" s="265" t="s">
        <v>515</v>
      </c>
      <c r="K233" s="354">
        <v>0</v>
      </c>
      <c r="L233" s="354">
        <v>0</v>
      </c>
      <c r="M233" s="355">
        <f t="shared" si="8"/>
        <v>0</v>
      </c>
    </row>
    <row r="234" spans="1:13" ht="27.95" customHeight="1" x14ac:dyDescent="0.15">
      <c r="A234" s="201"/>
      <c r="B234" s="80"/>
      <c r="C234" s="313"/>
      <c r="D234" s="314"/>
      <c r="E234" s="314"/>
      <c r="F234" s="307"/>
      <c r="G234" s="308"/>
      <c r="H234" s="633"/>
      <c r="I234" s="695" t="s">
        <v>160</v>
      </c>
      <c r="J234" s="265"/>
      <c r="K234" s="354">
        <f>SUM(K235+K236+K237+K238)</f>
        <v>0</v>
      </c>
      <c r="L234" s="354">
        <f>SUM(L235+L236+L237+L238)</f>
        <v>0</v>
      </c>
      <c r="M234" s="355">
        <f t="shared" si="8"/>
        <v>0</v>
      </c>
    </row>
    <row r="235" spans="1:13" ht="27.95" customHeight="1" x14ac:dyDescent="0.15">
      <c r="A235" s="201"/>
      <c r="B235" s="80"/>
      <c r="C235" s="313"/>
      <c r="D235" s="314"/>
      <c r="E235" s="314"/>
      <c r="F235" s="307"/>
      <c r="G235" s="308"/>
      <c r="H235" s="633"/>
      <c r="I235" s="696"/>
      <c r="J235" s="265" t="s">
        <v>675</v>
      </c>
      <c r="K235" s="354">
        <v>0</v>
      </c>
      <c r="L235" s="354">
        <v>0</v>
      </c>
      <c r="M235" s="355">
        <f t="shared" si="8"/>
        <v>0</v>
      </c>
    </row>
    <row r="236" spans="1:13" ht="27.95" customHeight="1" x14ac:dyDescent="0.15">
      <c r="A236" s="201"/>
      <c r="B236" s="80"/>
      <c r="C236" s="313"/>
      <c r="D236" s="314"/>
      <c r="E236" s="314"/>
      <c r="F236" s="307"/>
      <c r="G236" s="308"/>
      <c r="H236" s="633"/>
      <c r="I236" s="696"/>
      <c r="J236" s="265" t="s">
        <v>517</v>
      </c>
      <c r="K236" s="354">
        <v>0</v>
      </c>
      <c r="L236" s="354">
        <v>0</v>
      </c>
      <c r="M236" s="355">
        <f t="shared" si="8"/>
        <v>0</v>
      </c>
    </row>
    <row r="237" spans="1:13" ht="27.95" customHeight="1" x14ac:dyDescent="0.15">
      <c r="A237" s="201"/>
      <c r="B237" s="80"/>
      <c r="C237" s="313"/>
      <c r="D237" s="314"/>
      <c r="E237" s="314"/>
      <c r="F237" s="307"/>
      <c r="G237" s="308"/>
      <c r="H237" s="633"/>
      <c r="I237" s="696"/>
      <c r="J237" s="265" t="s">
        <v>518</v>
      </c>
      <c r="K237" s="354">
        <v>0</v>
      </c>
      <c r="L237" s="354">
        <v>0</v>
      </c>
      <c r="M237" s="355">
        <f t="shared" si="8"/>
        <v>0</v>
      </c>
    </row>
    <row r="238" spans="1:13" ht="27.95" customHeight="1" x14ac:dyDescent="0.15">
      <c r="A238" s="201"/>
      <c r="B238" s="80"/>
      <c r="C238" s="313"/>
      <c r="D238" s="314"/>
      <c r="E238" s="314"/>
      <c r="F238" s="307"/>
      <c r="G238" s="308"/>
      <c r="H238" s="633"/>
      <c r="I238" s="696"/>
      <c r="J238" s="265" t="s">
        <v>160</v>
      </c>
      <c r="K238" s="354">
        <f>SUM(K239+K240)</f>
        <v>0</v>
      </c>
      <c r="L238" s="354">
        <f>SUM(L239+L240)</f>
        <v>0</v>
      </c>
      <c r="M238" s="355">
        <f t="shared" si="8"/>
        <v>0</v>
      </c>
    </row>
    <row r="239" spans="1:13" ht="27.95" customHeight="1" x14ac:dyDescent="0.15">
      <c r="A239" s="201"/>
      <c r="B239" s="80"/>
      <c r="C239" s="313"/>
      <c r="D239" s="314"/>
      <c r="E239" s="314"/>
      <c r="F239" s="307"/>
      <c r="G239" s="308"/>
      <c r="H239" s="633"/>
      <c r="I239" s="696"/>
      <c r="J239" s="265" t="s">
        <v>600</v>
      </c>
      <c r="K239" s="354">
        <v>0</v>
      </c>
      <c r="L239" s="354">
        <v>0</v>
      </c>
      <c r="M239" s="355">
        <f t="shared" si="8"/>
        <v>0</v>
      </c>
    </row>
    <row r="240" spans="1:13" ht="27.95" customHeight="1" x14ac:dyDescent="0.15">
      <c r="A240" s="201"/>
      <c r="B240" s="80"/>
      <c r="C240" s="313"/>
      <c r="D240" s="314"/>
      <c r="E240" s="314"/>
      <c r="F240" s="307"/>
      <c r="G240" s="308"/>
      <c r="H240" s="635"/>
      <c r="I240" s="697"/>
      <c r="J240" s="265" t="s">
        <v>601</v>
      </c>
      <c r="K240" s="354">
        <v>0</v>
      </c>
      <c r="L240" s="354">
        <v>0</v>
      </c>
      <c r="M240" s="355">
        <f t="shared" si="8"/>
        <v>0</v>
      </c>
    </row>
    <row r="241" spans="1:13" ht="27.95" customHeight="1" x14ac:dyDescent="0.15">
      <c r="A241" s="201"/>
      <c r="B241" s="80"/>
      <c r="C241" s="313"/>
      <c r="D241" s="314"/>
      <c r="E241" s="314"/>
      <c r="F241" s="307"/>
      <c r="G241" s="308"/>
      <c r="H241" s="632" t="s">
        <v>520</v>
      </c>
      <c r="I241" s="273"/>
      <c r="J241" s="61"/>
      <c r="K241" s="354">
        <f>SUM(K242)</f>
        <v>0</v>
      </c>
      <c r="L241" s="354">
        <f>SUM(L242)</f>
        <v>0</v>
      </c>
      <c r="M241" s="355">
        <f t="shared" si="8"/>
        <v>0</v>
      </c>
    </row>
    <row r="242" spans="1:13" ht="27.95" customHeight="1" thickBot="1" x14ac:dyDescent="0.2">
      <c r="A242" s="201"/>
      <c r="B242" s="80"/>
      <c r="C242" s="313"/>
      <c r="D242" s="314"/>
      <c r="E242" s="314"/>
      <c r="F242" s="307"/>
      <c r="G242" s="308"/>
      <c r="H242" s="634"/>
      <c r="I242" s="377" t="s">
        <v>520</v>
      </c>
      <c r="J242" s="377"/>
      <c r="K242" s="358">
        <v>0</v>
      </c>
      <c r="L242" s="358">
        <v>0</v>
      </c>
      <c r="M242" s="359">
        <f t="shared" si="8"/>
        <v>0</v>
      </c>
    </row>
    <row r="243" spans="1:13" ht="27.95" customHeight="1" thickBot="1" x14ac:dyDescent="0.2">
      <c r="A243" s="201"/>
      <c r="B243" s="80"/>
      <c r="C243" s="313"/>
      <c r="D243" s="314"/>
      <c r="E243" s="314"/>
      <c r="F243" s="307"/>
      <c r="G243" s="309"/>
      <c r="H243" s="699" t="s">
        <v>172</v>
      </c>
      <c r="I243" s="699"/>
      <c r="J243" s="699"/>
      <c r="K243" s="399">
        <f>SUM(K222+K225+K228+K230+K241)</f>
        <v>0</v>
      </c>
      <c r="L243" s="399">
        <f>SUM(L222+L225+L228+L230+L241)</f>
        <v>0</v>
      </c>
      <c r="M243" s="400">
        <f t="shared" si="8"/>
        <v>0</v>
      </c>
    </row>
    <row r="244" spans="1:13" ht="27.95" customHeight="1" x14ac:dyDescent="0.15">
      <c r="A244" s="201"/>
      <c r="B244" s="80"/>
      <c r="C244" s="313"/>
      <c r="D244" s="314"/>
      <c r="E244" s="314"/>
      <c r="F244" s="307"/>
      <c r="G244" s="708" t="s">
        <v>680</v>
      </c>
      <c r="H244" s="633" t="s">
        <v>521</v>
      </c>
      <c r="I244" s="365"/>
      <c r="J244" s="270"/>
      <c r="K244" s="356">
        <f>SUM(K245)</f>
        <v>0</v>
      </c>
      <c r="L244" s="356">
        <f>SUM(L245)</f>
        <v>0</v>
      </c>
      <c r="M244" s="378">
        <f t="shared" si="8"/>
        <v>0</v>
      </c>
    </row>
    <row r="245" spans="1:13" ht="27.95" customHeight="1" x14ac:dyDescent="0.15">
      <c r="A245" s="201"/>
      <c r="B245" s="80"/>
      <c r="C245" s="313"/>
      <c r="D245" s="314"/>
      <c r="E245" s="314"/>
      <c r="F245" s="307"/>
      <c r="G245" s="709"/>
      <c r="H245" s="635"/>
      <c r="I245" s="273" t="s">
        <v>521</v>
      </c>
      <c r="J245" s="61"/>
      <c r="K245" s="354">
        <v>0</v>
      </c>
      <c r="L245" s="354">
        <v>0</v>
      </c>
      <c r="M245" s="355">
        <f t="shared" si="8"/>
        <v>0</v>
      </c>
    </row>
    <row r="246" spans="1:13" ht="27.95" customHeight="1" x14ac:dyDescent="0.15">
      <c r="A246" s="201"/>
      <c r="B246" s="80"/>
      <c r="C246" s="313"/>
      <c r="D246" s="314"/>
      <c r="E246" s="314"/>
      <c r="F246" s="307"/>
      <c r="G246" s="709"/>
      <c r="H246" s="632" t="s">
        <v>522</v>
      </c>
      <c r="I246" s="273"/>
      <c r="J246" s="61"/>
      <c r="K246" s="354">
        <f>SUM(K247+K250)</f>
        <v>0</v>
      </c>
      <c r="L246" s="354">
        <f>SUM(L247+L250)</f>
        <v>0</v>
      </c>
      <c r="M246" s="355">
        <f t="shared" si="8"/>
        <v>0</v>
      </c>
    </row>
    <row r="247" spans="1:13" ht="27.95" customHeight="1" x14ac:dyDescent="0.15">
      <c r="A247" s="201"/>
      <c r="B247" s="80"/>
      <c r="C247" s="313"/>
      <c r="D247" s="314"/>
      <c r="E247" s="314"/>
      <c r="F247" s="307"/>
      <c r="G247" s="308"/>
      <c r="H247" s="633"/>
      <c r="I247" s="695" t="s">
        <v>523</v>
      </c>
      <c r="J247" s="61"/>
      <c r="K247" s="354">
        <f>SUM(K248+K249)</f>
        <v>0</v>
      </c>
      <c r="L247" s="354">
        <f>SUM(L248+L249)</f>
        <v>0</v>
      </c>
      <c r="M247" s="355">
        <f t="shared" si="8"/>
        <v>0</v>
      </c>
    </row>
    <row r="248" spans="1:13" ht="27.95" customHeight="1" x14ac:dyDescent="0.15">
      <c r="A248" s="201"/>
      <c r="B248" s="80"/>
      <c r="C248" s="313"/>
      <c r="D248" s="314"/>
      <c r="E248" s="314"/>
      <c r="F248" s="307"/>
      <c r="G248" s="308"/>
      <c r="H248" s="633"/>
      <c r="I248" s="696"/>
      <c r="J248" s="265" t="s">
        <v>524</v>
      </c>
      <c r="K248" s="354">
        <v>0</v>
      </c>
      <c r="L248" s="354">
        <v>0</v>
      </c>
      <c r="M248" s="355">
        <f t="shared" si="8"/>
        <v>0</v>
      </c>
    </row>
    <row r="249" spans="1:13" ht="27.95" customHeight="1" x14ac:dyDescent="0.15">
      <c r="A249" s="201"/>
      <c r="B249" s="80"/>
      <c r="C249" s="313"/>
      <c r="D249" s="314"/>
      <c r="E249" s="314"/>
      <c r="F249" s="307"/>
      <c r="G249" s="308"/>
      <c r="H249" s="633"/>
      <c r="I249" s="696"/>
      <c r="J249" s="265" t="s">
        <v>525</v>
      </c>
      <c r="K249" s="354">
        <v>0</v>
      </c>
      <c r="L249" s="354">
        <v>0</v>
      </c>
      <c r="M249" s="355">
        <f t="shared" si="8"/>
        <v>0</v>
      </c>
    </row>
    <row r="250" spans="1:13" ht="27.95" customHeight="1" x14ac:dyDescent="0.15">
      <c r="A250" s="201"/>
      <c r="B250" s="80"/>
      <c r="C250" s="313"/>
      <c r="D250" s="314"/>
      <c r="E250" s="314"/>
      <c r="F250" s="307"/>
      <c r="G250" s="308"/>
      <c r="H250" s="633"/>
      <c r="I250" s="695" t="s">
        <v>179</v>
      </c>
      <c r="J250" s="265"/>
      <c r="K250" s="354">
        <f>SUM(K251+K252+K253+K254)</f>
        <v>0</v>
      </c>
      <c r="L250" s="354">
        <f>SUM(L251+L252+L253+L254)</f>
        <v>0</v>
      </c>
      <c r="M250" s="355">
        <f t="shared" si="8"/>
        <v>0</v>
      </c>
    </row>
    <row r="251" spans="1:13" ht="27.95" customHeight="1" x14ac:dyDescent="0.15">
      <c r="A251" s="201"/>
      <c r="B251" s="80"/>
      <c r="C251" s="313"/>
      <c r="D251" s="314"/>
      <c r="E251" s="314"/>
      <c r="F251" s="307"/>
      <c r="G251" s="308"/>
      <c r="H251" s="633"/>
      <c r="I251" s="696"/>
      <c r="J251" s="265" t="s">
        <v>525</v>
      </c>
      <c r="K251" s="354">
        <v>0</v>
      </c>
      <c r="L251" s="354">
        <v>0</v>
      </c>
      <c r="M251" s="355">
        <f t="shared" si="8"/>
        <v>0</v>
      </c>
    </row>
    <row r="252" spans="1:13" ht="27.95" customHeight="1" x14ac:dyDescent="0.15">
      <c r="A252" s="201"/>
      <c r="B252" s="80"/>
      <c r="C252" s="313"/>
      <c r="D252" s="314"/>
      <c r="E252" s="314"/>
      <c r="F252" s="307"/>
      <c r="G252" s="308"/>
      <c r="H252" s="633"/>
      <c r="I252" s="696"/>
      <c r="J252" s="265" t="s">
        <v>527</v>
      </c>
      <c r="K252" s="354">
        <v>0</v>
      </c>
      <c r="L252" s="354">
        <v>0</v>
      </c>
      <c r="M252" s="355">
        <f t="shared" si="8"/>
        <v>0</v>
      </c>
    </row>
    <row r="253" spans="1:13" ht="27.95" customHeight="1" x14ac:dyDescent="0.15">
      <c r="A253" s="201"/>
      <c r="B253" s="80"/>
      <c r="C253" s="313"/>
      <c r="D253" s="314"/>
      <c r="E253" s="314"/>
      <c r="F253" s="307"/>
      <c r="G253" s="308"/>
      <c r="H253" s="633"/>
      <c r="I253" s="696"/>
      <c r="J253" s="265" t="s">
        <v>183</v>
      </c>
      <c r="K253" s="354">
        <v>0</v>
      </c>
      <c r="L253" s="354">
        <v>0</v>
      </c>
      <c r="M253" s="355">
        <f t="shared" si="8"/>
        <v>0</v>
      </c>
    </row>
    <row r="254" spans="1:13" ht="27.95" customHeight="1" x14ac:dyDescent="0.15">
      <c r="A254" s="201"/>
      <c r="B254" s="80"/>
      <c r="C254" s="313"/>
      <c r="D254" s="314"/>
      <c r="E254" s="314"/>
      <c r="F254" s="307"/>
      <c r="G254" s="308"/>
      <c r="H254" s="633"/>
      <c r="I254" s="696"/>
      <c r="J254" s="265" t="s">
        <v>528</v>
      </c>
      <c r="K254" s="354">
        <f>SUM(K255+K256)</f>
        <v>0</v>
      </c>
      <c r="L254" s="354">
        <f>SUM(L255+L256)</f>
        <v>0</v>
      </c>
      <c r="M254" s="355">
        <f t="shared" si="8"/>
        <v>0</v>
      </c>
    </row>
    <row r="255" spans="1:13" ht="27.95" customHeight="1" x14ac:dyDescent="0.15">
      <c r="A255" s="201"/>
      <c r="B255" s="80"/>
      <c r="C255" s="313"/>
      <c r="D255" s="314"/>
      <c r="E255" s="314"/>
      <c r="F255" s="307"/>
      <c r="G255" s="308"/>
      <c r="H255" s="633"/>
      <c r="I255" s="696"/>
      <c r="J255" s="265" t="s">
        <v>602</v>
      </c>
      <c r="K255" s="354">
        <v>0</v>
      </c>
      <c r="L255" s="354">
        <v>0</v>
      </c>
      <c r="M255" s="355">
        <f t="shared" si="8"/>
        <v>0</v>
      </c>
    </row>
    <row r="256" spans="1:13" ht="27.95" customHeight="1" x14ac:dyDescent="0.15">
      <c r="A256" s="201"/>
      <c r="B256" s="80"/>
      <c r="C256" s="313"/>
      <c r="D256" s="314"/>
      <c r="E256" s="314"/>
      <c r="F256" s="310"/>
      <c r="G256" s="309"/>
      <c r="H256" s="635"/>
      <c r="I256" s="697"/>
      <c r="J256" s="265" t="s">
        <v>603</v>
      </c>
      <c r="K256" s="354">
        <v>0</v>
      </c>
      <c r="L256" s="354">
        <v>0</v>
      </c>
      <c r="M256" s="355">
        <f t="shared" si="8"/>
        <v>0</v>
      </c>
    </row>
    <row r="257" spans="1:13" ht="27.95" customHeight="1" x14ac:dyDescent="0.15">
      <c r="A257" s="201"/>
      <c r="B257" s="80"/>
      <c r="C257" s="313"/>
      <c r="D257" s="314"/>
      <c r="E257" s="314"/>
      <c r="F257" s="307"/>
      <c r="G257" s="308"/>
      <c r="H257" s="632" t="s">
        <v>529</v>
      </c>
      <c r="I257" s="273"/>
      <c r="J257" s="61"/>
      <c r="K257" s="354">
        <f>SUM(K258)</f>
        <v>0</v>
      </c>
      <c r="L257" s="354">
        <f>SUM(L258)</f>
        <v>0</v>
      </c>
      <c r="M257" s="355">
        <f t="shared" si="8"/>
        <v>0</v>
      </c>
    </row>
    <row r="258" spans="1:13" ht="27.95" customHeight="1" x14ac:dyDescent="0.15">
      <c r="A258" s="201"/>
      <c r="B258" s="80"/>
      <c r="C258" s="313"/>
      <c r="D258" s="314"/>
      <c r="E258" s="314"/>
      <c r="F258" s="307"/>
      <c r="G258" s="308"/>
      <c r="H258" s="635"/>
      <c r="I258" s="273" t="s">
        <v>529</v>
      </c>
      <c r="J258" s="61"/>
      <c r="K258" s="354">
        <v>0</v>
      </c>
      <c r="L258" s="354">
        <v>0</v>
      </c>
      <c r="M258" s="355">
        <f t="shared" si="8"/>
        <v>0</v>
      </c>
    </row>
    <row r="259" spans="1:13" ht="27.95" customHeight="1" x14ac:dyDescent="0.15">
      <c r="A259" s="201"/>
      <c r="B259" s="80"/>
      <c r="C259" s="313"/>
      <c r="D259" s="314"/>
      <c r="E259" s="314"/>
      <c r="F259" s="307"/>
      <c r="G259" s="308"/>
      <c r="H259" s="706" t="s">
        <v>530</v>
      </c>
      <c r="I259" s="273"/>
      <c r="J259" s="61"/>
      <c r="K259" s="354">
        <f>SUM(K260)</f>
        <v>0</v>
      </c>
      <c r="L259" s="354">
        <f>SUM(L260)</f>
        <v>0</v>
      </c>
      <c r="M259" s="355">
        <f t="shared" si="8"/>
        <v>0</v>
      </c>
    </row>
    <row r="260" spans="1:13" ht="27.95" customHeight="1" x14ac:dyDescent="0.15">
      <c r="A260" s="201"/>
      <c r="B260" s="80"/>
      <c r="C260" s="313"/>
      <c r="D260" s="314"/>
      <c r="E260" s="314"/>
      <c r="F260" s="307"/>
      <c r="G260" s="308"/>
      <c r="H260" s="707"/>
      <c r="I260" s="265" t="s">
        <v>530</v>
      </c>
      <c r="J260" s="61"/>
      <c r="K260" s="354">
        <v>0</v>
      </c>
      <c r="L260" s="354">
        <v>0</v>
      </c>
      <c r="M260" s="355">
        <f t="shared" si="8"/>
        <v>0</v>
      </c>
    </row>
    <row r="261" spans="1:13" ht="27.95" customHeight="1" x14ac:dyDescent="0.15">
      <c r="A261" s="201"/>
      <c r="B261" s="80"/>
      <c r="C261" s="313"/>
      <c r="D261" s="314"/>
      <c r="E261" s="314"/>
      <c r="F261" s="307"/>
      <c r="G261" s="308"/>
      <c r="H261" s="632" t="s">
        <v>531</v>
      </c>
      <c r="I261" s="273"/>
      <c r="J261" s="61"/>
      <c r="K261" s="354">
        <f>SUM(K262)</f>
        <v>0</v>
      </c>
      <c r="L261" s="354">
        <f>SUM(L262)</f>
        <v>0</v>
      </c>
      <c r="M261" s="355">
        <f t="shared" si="8"/>
        <v>0</v>
      </c>
    </row>
    <row r="262" spans="1:13" ht="27.95" customHeight="1" x14ac:dyDescent="0.15">
      <c r="A262" s="201"/>
      <c r="B262" s="80"/>
      <c r="C262" s="313"/>
      <c r="D262" s="314"/>
      <c r="E262" s="314"/>
      <c r="F262" s="307"/>
      <c r="G262" s="308"/>
      <c r="H262" s="635"/>
      <c r="I262" s="265" t="s">
        <v>531</v>
      </c>
      <c r="J262" s="61"/>
      <c r="K262" s="354">
        <v>0</v>
      </c>
      <c r="L262" s="354">
        <v>0</v>
      </c>
      <c r="M262" s="355">
        <f t="shared" ref="M262:M325" si="9">SUM(K262-L262)</f>
        <v>0</v>
      </c>
    </row>
    <row r="263" spans="1:13" ht="27.95" customHeight="1" x14ac:dyDescent="0.15">
      <c r="A263" s="201"/>
      <c r="B263" s="80"/>
      <c r="C263" s="313"/>
      <c r="D263" s="314"/>
      <c r="E263" s="314"/>
      <c r="F263" s="307"/>
      <c r="G263" s="309"/>
      <c r="H263" s="745" t="s">
        <v>191</v>
      </c>
      <c r="I263" s="745"/>
      <c r="J263" s="745"/>
      <c r="K263" s="354">
        <f>SUM(K244+K246+K257+K259+K261)</f>
        <v>0</v>
      </c>
      <c r="L263" s="354">
        <f>SUM(L244+L246+L257+L259+L261)</f>
        <v>0</v>
      </c>
      <c r="M263" s="355">
        <f t="shared" si="9"/>
        <v>0</v>
      </c>
    </row>
    <row r="264" spans="1:13" ht="27.95" customHeight="1" x14ac:dyDescent="0.15">
      <c r="A264" s="201"/>
      <c r="B264" s="80"/>
      <c r="C264" s="313"/>
      <c r="D264" s="314"/>
      <c r="E264" s="314"/>
      <c r="F264" s="310"/>
      <c r="G264" s="28"/>
      <c r="H264" s="745" t="s">
        <v>192</v>
      </c>
      <c r="I264" s="745"/>
      <c r="J264" s="745"/>
      <c r="K264" s="354">
        <f>SUM(K243-K263)</f>
        <v>0</v>
      </c>
      <c r="L264" s="354">
        <f>SUM(L243-L263)</f>
        <v>0</v>
      </c>
      <c r="M264" s="355">
        <f t="shared" si="9"/>
        <v>0</v>
      </c>
    </row>
    <row r="265" spans="1:13" ht="27.95" customHeight="1" x14ac:dyDescent="0.15">
      <c r="A265" s="201"/>
      <c r="B265" s="80"/>
      <c r="C265" s="313"/>
      <c r="D265" s="314"/>
      <c r="E265" s="314"/>
      <c r="F265" s="739" t="s">
        <v>697</v>
      </c>
      <c r="G265" s="708" t="s">
        <v>4</v>
      </c>
      <c r="H265" s="632" t="s">
        <v>533</v>
      </c>
      <c r="I265" s="273"/>
      <c r="J265" s="61"/>
      <c r="K265" s="354">
        <f>SUM(K266)</f>
        <v>0</v>
      </c>
      <c r="L265" s="354">
        <f>SUM(L266)</f>
        <v>0</v>
      </c>
      <c r="M265" s="355">
        <f t="shared" si="9"/>
        <v>0</v>
      </c>
    </row>
    <row r="266" spans="1:13" ht="27.95" customHeight="1" thickBot="1" x14ac:dyDescent="0.2">
      <c r="A266" s="201"/>
      <c r="B266" s="80"/>
      <c r="C266" s="313"/>
      <c r="D266" s="314"/>
      <c r="E266" s="314"/>
      <c r="F266" s="701"/>
      <c r="G266" s="709"/>
      <c r="H266" s="634"/>
      <c r="I266" s="368" t="s">
        <v>533</v>
      </c>
      <c r="J266" s="369"/>
      <c r="K266" s="358">
        <v>0</v>
      </c>
      <c r="L266" s="358">
        <v>0</v>
      </c>
      <c r="M266" s="359">
        <f t="shared" si="9"/>
        <v>0</v>
      </c>
    </row>
    <row r="267" spans="1:13" ht="27.95" customHeight="1" x14ac:dyDescent="0.15">
      <c r="A267" s="201"/>
      <c r="B267" s="80"/>
      <c r="C267" s="313"/>
      <c r="D267" s="314"/>
      <c r="E267" s="314"/>
      <c r="F267" s="701"/>
      <c r="G267" s="709"/>
      <c r="H267" s="633" t="s">
        <v>577</v>
      </c>
      <c r="I267" s="365"/>
      <c r="J267" s="270"/>
      <c r="K267" s="366">
        <f>SUM(K268+K269+K270)</f>
        <v>600</v>
      </c>
      <c r="L267" s="366">
        <f>SUM(L268+L269+L270)</f>
        <v>360</v>
      </c>
      <c r="M267" s="367">
        <f t="shared" si="9"/>
        <v>240</v>
      </c>
    </row>
    <row r="268" spans="1:13" ht="27.95" customHeight="1" x14ac:dyDescent="0.15">
      <c r="A268" s="201"/>
      <c r="B268" s="80"/>
      <c r="C268" s="313"/>
      <c r="D268" s="314"/>
      <c r="E268" s="314"/>
      <c r="F268" s="701"/>
      <c r="G268" s="709"/>
      <c r="H268" s="633"/>
      <c r="I268" s="273" t="s">
        <v>535</v>
      </c>
      <c r="J268" s="61"/>
      <c r="K268" s="354">
        <v>0</v>
      </c>
      <c r="L268" s="354">
        <v>0</v>
      </c>
      <c r="M268" s="355">
        <f t="shared" si="9"/>
        <v>0</v>
      </c>
    </row>
    <row r="269" spans="1:13" ht="27.95" customHeight="1" x14ac:dyDescent="0.15">
      <c r="A269" s="201"/>
      <c r="B269" s="80"/>
      <c r="C269" s="313"/>
      <c r="D269" s="314"/>
      <c r="E269" s="314"/>
      <c r="F269" s="701"/>
      <c r="G269" s="709"/>
      <c r="H269" s="633"/>
      <c r="I269" s="273" t="s">
        <v>536</v>
      </c>
      <c r="J269" s="61"/>
      <c r="K269" s="354">
        <v>0</v>
      </c>
      <c r="L269" s="354">
        <v>0</v>
      </c>
      <c r="M269" s="355">
        <f t="shared" si="9"/>
        <v>0</v>
      </c>
    </row>
    <row r="270" spans="1:13" ht="27.95" customHeight="1" x14ac:dyDescent="0.15">
      <c r="A270" s="201"/>
      <c r="B270" s="80"/>
      <c r="C270" s="313"/>
      <c r="D270" s="314"/>
      <c r="E270" s="314"/>
      <c r="F270" s="701"/>
      <c r="G270" s="709"/>
      <c r="H270" s="633"/>
      <c r="I270" s="695" t="s">
        <v>578</v>
      </c>
      <c r="J270" s="61"/>
      <c r="K270" s="354">
        <f>SUM(K271+K272+K273)</f>
        <v>600</v>
      </c>
      <c r="L270" s="354">
        <f>SUM(L271+L272+L273)</f>
        <v>360</v>
      </c>
      <c r="M270" s="355">
        <f t="shared" si="9"/>
        <v>240</v>
      </c>
    </row>
    <row r="271" spans="1:13" ht="27.95" customHeight="1" x14ac:dyDescent="0.15">
      <c r="A271" s="201"/>
      <c r="B271" s="80"/>
      <c r="C271" s="313"/>
      <c r="D271" s="314"/>
      <c r="E271" s="314"/>
      <c r="F271" s="701"/>
      <c r="G271" s="709"/>
      <c r="H271" s="633"/>
      <c r="I271" s="696"/>
      <c r="J271" s="265" t="s">
        <v>537</v>
      </c>
      <c r="K271" s="354">
        <v>600</v>
      </c>
      <c r="L271" s="354">
        <f>SUM(K271*60/100,0)</f>
        <v>360</v>
      </c>
      <c r="M271" s="355">
        <f t="shared" si="9"/>
        <v>240</v>
      </c>
    </row>
    <row r="272" spans="1:13" ht="27.95" customHeight="1" x14ac:dyDescent="0.15">
      <c r="A272" s="201"/>
      <c r="B272" s="80"/>
      <c r="C272" s="313"/>
      <c r="D272" s="314"/>
      <c r="E272" s="314"/>
      <c r="F272" s="701"/>
      <c r="G272" s="709"/>
      <c r="H272" s="633"/>
      <c r="I272" s="696"/>
      <c r="J272" s="265" t="s">
        <v>538</v>
      </c>
      <c r="K272" s="354">
        <v>0</v>
      </c>
      <c r="L272" s="354">
        <v>0</v>
      </c>
      <c r="M272" s="355">
        <f t="shared" si="9"/>
        <v>0</v>
      </c>
    </row>
    <row r="273" spans="1:13" ht="27.95" customHeight="1" x14ac:dyDescent="0.15">
      <c r="A273" s="201"/>
      <c r="B273" s="80"/>
      <c r="C273" s="313"/>
      <c r="D273" s="314"/>
      <c r="E273" s="314"/>
      <c r="F273" s="701"/>
      <c r="G273" s="709"/>
      <c r="H273" s="635"/>
      <c r="I273" s="697"/>
      <c r="J273" s="265" t="s">
        <v>534</v>
      </c>
      <c r="K273" s="354">
        <v>0</v>
      </c>
      <c r="L273" s="354">
        <v>0</v>
      </c>
      <c r="M273" s="355">
        <f t="shared" si="9"/>
        <v>0</v>
      </c>
    </row>
    <row r="274" spans="1:13" ht="27.95" customHeight="1" x14ac:dyDescent="0.15">
      <c r="A274" s="201"/>
      <c r="B274" s="80"/>
      <c r="C274" s="313"/>
      <c r="D274" s="314"/>
      <c r="E274" s="314"/>
      <c r="F274" s="290"/>
      <c r="G274" s="709"/>
      <c r="H274" s="632" t="s">
        <v>210</v>
      </c>
      <c r="I274" s="273"/>
      <c r="J274" s="61"/>
      <c r="K274" s="354">
        <f>SUM(K275)</f>
        <v>0</v>
      </c>
      <c r="L274" s="354">
        <f>SUM(L275)</f>
        <v>0</v>
      </c>
      <c r="M274" s="355">
        <f t="shared" si="9"/>
        <v>0</v>
      </c>
    </row>
    <row r="275" spans="1:13" ht="27.95" customHeight="1" x14ac:dyDescent="0.15">
      <c r="A275" s="201"/>
      <c r="B275" s="80"/>
      <c r="C275" s="313"/>
      <c r="D275" s="314"/>
      <c r="E275" s="314"/>
      <c r="F275" s="290"/>
      <c r="G275" s="709"/>
      <c r="H275" s="635"/>
      <c r="I275" s="273" t="s">
        <v>210</v>
      </c>
      <c r="J275" s="61"/>
      <c r="K275" s="354">
        <v>0</v>
      </c>
      <c r="L275" s="354">
        <v>0</v>
      </c>
      <c r="M275" s="355">
        <f t="shared" si="9"/>
        <v>0</v>
      </c>
    </row>
    <row r="276" spans="1:13" ht="27.95" customHeight="1" x14ac:dyDescent="0.15">
      <c r="A276" s="201"/>
      <c r="B276" s="80"/>
      <c r="C276" s="313"/>
      <c r="D276" s="314"/>
      <c r="E276" s="314"/>
      <c r="F276" s="290"/>
      <c r="G276" s="709"/>
      <c r="H276" s="632" t="s">
        <v>539</v>
      </c>
      <c r="I276" s="273"/>
      <c r="J276" s="61"/>
      <c r="K276" s="354">
        <f>SUM(K277)</f>
        <v>0</v>
      </c>
      <c r="L276" s="354">
        <f>SUM(L277)</f>
        <v>0</v>
      </c>
      <c r="M276" s="355">
        <f t="shared" si="9"/>
        <v>0</v>
      </c>
    </row>
    <row r="277" spans="1:13" ht="27.95" customHeight="1" x14ac:dyDescent="0.15">
      <c r="A277" s="201"/>
      <c r="B277" s="80"/>
      <c r="C277" s="313"/>
      <c r="D277" s="314"/>
      <c r="E277" s="314"/>
      <c r="F277" s="290"/>
      <c r="G277" s="709"/>
      <c r="H277" s="635"/>
      <c r="I277" s="273" t="s">
        <v>539</v>
      </c>
      <c r="J277" s="61"/>
      <c r="K277" s="354">
        <v>0</v>
      </c>
      <c r="L277" s="354">
        <v>0</v>
      </c>
      <c r="M277" s="355">
        <f t="shared" si="9"/>
        <v>0</v>
      </c>
    </row>
    <row r="278" spans="1:13" ht="27.95" customHeight="1" x14ac:dyDescent="0.15">
      <c r="A278" s="201"/>
      <c r="B278" s="80"/>
      <c r="C278" s="313"/>
      <c r="D278" s="314"/>
      <c r="E278" s="314"/>
      <c r="F278" s="290"/>
      <c r="G278" s="709"/>
      <c r="H278" s="632" t="s">
        <v>540</v>
      </c>
      <c r="I278" s="273"/>
      <c r="J278" s="61"/>
      <c r="K278" s="354">
        <f>SUM(K279)</f>
        <v>0</v>
      </c>
      <c r="L278" s="354">
        <f>SUM(L279)</f>
        <v>0</v>
      </c>
      <c r="M278" s="355">
        <f t="shared" si="9"/>
        <v>0</v>
      </c>
    </row>
    <row r="279" spans="1:13" ht="27.95" customHeight="1" x14ac:dyDescent="0.15">
      <c r="A279" s="201"/>
      <c r="B279" s="80"/>
      <c r="C279" s="313"/>
      <c r="D279" s="314"/>
      <c r="E279" s="314"/>
      <c r="F279" s="290"/>
      <c r="G279" s="709"/>
      <c r="H279" s="635"/>
      <c r="I279" s="273" t="s">
        <v>540</v>
      </c>
      <c r="J279" s="61"/>
      <c r="K279" s="354">
        <v>0</v>
      </c>
      <c r="L279" s="354">
        <v>0</v>
      </c>
      <c r="M279" s="355">
        <f t="shared" si="9"/>
        <v>0</v>
      </c>
    </row>
    <row r="280" spans="1:13" ht="27.95" customHeight="1" x14ac:dyDescent="0.15">
      <c r="A280" s="201"/>
      <c r="B280" s="80"/>
      <c r="C280" s="313"/>
      <c r="D280" s="314"/>
      <c r="E280" s="314"/>
      <c r="F280" s="290"/>
      <c r="G280" s="709"/>
      <c r="H280" s="632" t="s">
        <v>579</v>
      </c>
      <c r="I280" s="273"/>
      <c r="J280" s="61"/>
      <c r="K280" s="354">
        <f>SUM(K281)</f>
        <v>0</v>
      </c>
      <c r="L280" s="354">
        <f>SUM(L281)</f>
        <v>0</v>
      </c>
      <c r="M280" s="355">
        <f t="shared" si="9"/>
        <v>0</v>
      </c>
    </row>
    <row r="281" spans="1:13" ht="27.95" customHeight="1" x14ac:dyDescent="0.15">
      <c r="A281" s="201"/>
      <c r="B281" s="80"/>
      <c r="C281" s="313"/>
      <c r="D281" s="314"/>
      <c r="E281" s="314"/>
      <c r="F281" s="290"/>
      <c r="G281" s="709"/>
      <c r="H281" s="635"/>
      <c r="I281" s="265" t="s">
        <v>579</v>
      </c>
      <c r="J281" s="61"/>
      <c r="K281" s="354">
        <v>0</v>
      </c>
      <c r="L281" s="354">
        <v>0</v>
      </c>
      <c r="M281" s="355">
        <f t="shared" si="9"/>
        <v>0</v>
      </c>
    </row>
    <row r="282" spans="1:13" ht="27.95" customHeight="1" x14ac:dyDescent="0.15">
      <c r="A282" s="201"/>
      <c r="B282" s="80"/>
      <c r="C282" s="313"/>
      <c r="D282" s="314"/>
      <c r="E282" s="314"/>
      <c r="F282" s="290"/>
      <c r="G282" s="709"/>
      <c r="H282" s="632" t="s">
        <v>580</v>
      </c>
      <c r="I282" s="273"/>
      <c r="J282" s="61"/>
      <c r="K282" s="354">
        <f>SUM(K283)</f>
        <v>0</v>
      </c>
      <c r="L282" s="354">
        <f>SUM(L283)</f>
        <v>0</v>
      </c>
      <c r="M282" s="355">
        <f t="shared" si="9"/>
        <v>0</v>
      </c>
    </row>
    <row r="283" spans="1:13" ht="27.95" customHeight="1" x14ac:dyDescent="0.15">
      <c r="A283" s="201"/>
      <c r="B283" s="80"/>
      <c r="C283" s="313"/>
      <c r="D283" s="314"/>
      <c r="E283" s="314"/>
      <c r="F283" s="290"/>
      <c r="G283" s="709"/>
      <c r="H283" s="635"/>
      <c r="I283" s="265" t="s">
        <v>580</v>
      </c>
      <c r="J283" s="61"/>
      <c r="K283" s="354">
        <v>0</v>
      </c>
      <c r="L283" s="354">
        <v>0</v>
      </c>
      <c r="M283" s="355">
        <f t="shared" si="9"/>
        <v>0</v>
      </c>
    </row>
    <row r="284" spans="1:13" ht="27.95" customHeight="1" x14ac:dyDescent="0.15">
      <c r="A284" s="201"/>
      <c r="B284" s="80"/>
      <c r="C284" s="313"/>
      <c r="D284" s="314"/>
      <c r="E284" s="314"/>
      <c r="F284" s="290"/>
      <c r="G284" s="709"/>
      <c r="H284" s="632" t="s">
        <v>542</v>
      </c>
      <c r="I284" s="273"/>
      <c r="J284" s="61"/>
      <c r="K284" s="354">
        <f>SUM(K285)</f>
        <v>0</v>
      </c>
      <c r="L284" s="354">
        <f>SUM(L285)</f>
        <v>0</v>
      </c>
      <c r="M284" s="355">
        <f t="shared" si="9"/>
        <v>0</v>
      </c>
    </row>
    <row r="285" spans="1:13" ht="27.95" customHeight="1" x14ac:dyDescent="0.15">
      <c r="A285" s="201"/>
      <c r="B285" s="80"/>
      <c r="C285" s="313"/>
      <c r="D285" s="314"/>
      <c r="E285" s="314"/>
      <c r="F285" s="290"/>
      <c r="G285" s="709"/>
      <c r="H285" s="635"/>
      <c r="I285" s="273" t="s">
        <v>542</v>
      </c>
      <c r="J285" s="61"/>
      <c r="K285" s="354">
        <v>0</v>
      </c>
      <c r="L285" s="354">
        <v>0</v>
      </c>
      <c r="M285" s="355">
        <f t="shared" si="9"/>
        <v>0</v>
      </c>
    </row>
    <row r="286" spans="1:13" ht="27.95" customHeight="1" x14ac:dyDescent="0.15">
      <c r="A286" s="201"/>
      <c r="B286" s="80"/>
      <c r="C286" s="313"/>
      <c r="D286" s="314"/>
      <c r="E286" s="314"/>
      <c r="F286" s="290"/>
      <c r="G286" s="709"/>
      <c r="H286" s="632" t="s">
        <v>543</v>
      </c>
      <c r="I286" s="273"/>
      <c r="J286" s="61"/>
      <c r="K286" s="354">
        <f>SUM(K287)</f>
        <v>0</v>
      </c>
      <c r="L286" s="354">
        <f>SUM(L287)</f>
        <v>0</v>
      </c>
      <c r="M286" s="355">
        <f t="shared" si="9"/>
        <v>0</v>
      </c>
    </row>
    <row r="287" spans="1:13" ht="27.95" customHeight="1" x14ac:dyDescent="0.15">
      <c r="A287" s="201"/>
      <c r="B287" s="80"/>
      <c r="C287" s="313"/>
      <c r="D287" s="314"/>
      <c r="E287" s="314"/>
      <c r="F287" s="290"/>
      <c r="G287" s="709"/>
      <c r="H287" s="635"/>
      <c r="I287" s="273" t="s">
        <v>543</v>
      </c>
      <c r="J287" s="61"/>
      <c r="K287" s="354">
        <v>0</v>
      </c>
      <c r="L287" s="354">
        <v>0</v>
      </c>
      <c r="M287" s="355">
        <f t="shared" si="9"/>
        <v>0</v>
      </c>
    </row>
    <row r="288" spans="1:13" ht="27.95" customHeight="1" x14ac:dyDescent="0.15">
      <c r="A288" s="201"/>
      <c r="B288" s="80"/>
      <c r="C288" s="313"/>
      <c r="D288" s="314"/>
      <c r="E288" s="314"/>
      <c r="F288" s="290"/>
      <c r="G288" s="709"/>
      <c r="H288" s="632" t="s">
        <v>544</v>
      </c>
      <c r="I288" s="273"/>
      <c r="J288" s="61"/>
      <c r="K288" s="354">
        <f>SUM(K289)</f>
        <v>0</v>
      </c>
      <c r="L288" s="354">
        <f>SUM(L289)</f>
        <v>0</v>
      </c>
      <c r="M288" s="355">
        <f t="shared" si="9"/>
        <v>0</v>
      </c>
    </row>
    <row r="289" spans="1:13" ht="27.95" customHeight="1" x14ac:dyDescent="0.15">
      <c r="A289" s="201"/>
      <c r="B289" s="80"/>
      <c r="C289" s="313"/>
      <c r="D289" s="314"/>
      <c r="E289" s="314"/>
      <c r="F289" s="290"/>
      <c r="G289" s="709"/>
      <c r="H289" s="635"/>
      <c r="I289" s="273" t="s">
        <v>544</v>
      </c>
      <c r="J289" s="61"/>
      <c r="K289" s="354">
        <v>0</v>
      </c>
      <c r="L289" s="354">
        <v>0</v>
      </c>
      <c r="M289" s="355">
        <f t="shared" si="9"/>
        <v>0</v>
      </c>
    </row>
    <row r="290" spans="1:13" ht="27.95" customHeight="1" x14ac:dyDescent="0.15">
      <c r="A290" s="201"/>
      <c r="B290" s="80"/>
      <c r="C290" s="313"/>
      <c r="D290" s="314"/>
      <c r="E290" s="314"/>
      <c r="F290" s="290"/>
      <c r="G290" s="709"/>
      <c r="H290" s="632" t="s">
        <v>545</v>
      </c>
      <c r="I290" s="273"/>
      <c r="J290" s="61"/>
      <c r="K290" s="354">
        <f>SUM(K291+K292)</f>
        <v>0</v>
      </c>
      <c r="L290" s="354">
        <f>SUM(L291+L292)</f>
        <v>0</v>
      </c>
      <c r="M290" s="355">
        <f t="shared" si="9"/>
        <v>0</v>
      </c>
    </row>
    <row r="291" spans="1:13" ht="27.95" customHeight="1" x14ac:dyDescent="0.15">
      <c r="A291" s="201"/>
      <c r="B291" s="80"/>
      <c r="C291" s="313"/>
      <c r="D291" s="314"/>
      <c r="E291" s="314"/>
      <c r="F291" s="290"/>
      <c r="G291" s="709"/>
      <c r="H291" s="633"/>
      <c r="I291" s="265" t="s">
        <v>547</v>
      </c>
      <c r="J291" s="61"/>
      <c r="K291" s="354">
        <v>0</v>
      </c>
      <c r="L291" s="354">
        <v>0</v>
      </c>
      <c r="M291" s="355">
        <f t="shared" si="9"/>
        <v>0</v>
      </c>
    </row>
    <row r="292" spans="1:13" ht="27.95" customHeight="1" thickBot="1" x14ac:dyDescent="0.2">
      <c r="A292" s="201"/>
      <c r="B292" s="80"/>
      <c r="C292" s="313"/>
      <c r="D292" s="314"/>
      <c r="E292" s="314"/>
      <c r="F292" s="290"/>
      <c r="G292" s="709"/>
      <c r="H292" s="633"/>
      <c r="I292" s="275" t="s">
        <v>209</v>
      </c>
      <c r="J292" s="401"/>
      <c r="K292" s="402">
        <v>0</v>
      </c>
      <c r="L292" s="402">
        <v>0</v>
      </c>
      <c r="M292" s="403">
        <f t="shared" si="9"/>
        <v>0</v>
      </c>
    </row>
    <row r="293" spans="1:13" ht="27.95" customHeight="1" thickBot="1" x14ac:dyDescent="0.2">
      <c r="A293" s="201"/>
      <c r="B293" s="80"/>
      <c r="C293" s="313"/>
      <c r="D293" s="314"/>
      <c r="E293" s="314"/>
      <c r="F293" s="291"/>
      <c r="G293" s="738"/>
      <c r="H293" s="705" t="s">
        <v>711</v>
      </c>
      <c r="I293" s="699"/>
      <c r="J293" s="699"/>
      <c r="K293" s="404">
        <f>SUM(K265+K267+K274+K276+K278+K280+K282+K284+K286+K288+K290)</f>
        <v>600</v>
      </c>
      <c r="L293" s="404">
        <f>SUM(L265+L267+L274+L276+L278+L280+L282+L284+L286+L288+L290)</f>
        <v>360</v>
      </c>
      <c r="M293" s="398">
        <f t="shared" si="9"/>
        <v>240</v>
      </c>
    </row>
    <row r="294" spans="1:13" ht="27.95" customHeight="1" x14ac:dyDescent="0.15">
      <c r="A294" s="201"/>
      <c r="B294" s="80"/>
      <c r="C294" s="313"/>
      <c r="D294" s="314"/>
      <c r="E294" s="314"/>
      <c r="F294" s="290"/>
      <c r="G294" s="709" t="s">
        <v>680</v>
      </c>
      <c r="H294" s="633" t="s">
        <v>582</v>
      </c>
      <c r="I294" s="365"/>
      <c r="J294" s="270"/>
      <c r="K294" s="356">
        <f>SUM(K295)</f>
        <v>0</v>
      </c>
      <c r="L294" s="356">
        <f>SUM(L295)</f>
        <v>0</v>
      </c>
      <c r="M294" s="378">
        <f t="shared" si="9"/>
        <v>0</v>
      </c>
    </row>
    <row r="295" spans="1:13" ht="27.95" customHeight="1" x14ac:dyDescent="0.15">
      <c r="A295" s="201"/>
      <c r="B295" s="80"/>
      <c r="C295" s="313"/>
      <c r="D295" s="314"/>
      <c r="E295" s="314"/>
      <c r="F295" s="290"/>
      <c r="G295" s="709"/>
      <c r="H295" s="635"/>
      <c r="I295" s="61" t="s">
        <v>582</v>
      </c>
      <c r="J295" s="61"/>
      <c r="K295" s="354">
        <v>0</v>
      </c>
      <c r="L295" s="354">
        <v>0</v>
      </c>
      <c r="M295" s="355">
        <f t="shared" si="9"/>
        <v>0</v>
      </c>
    </row>
    <row r="296" spans="1:13" ht="27.95" customHeight="1" x14ac:dyDescent="0.15">
      <c r="A296" s="201"/>
      <c r="B296" s="80"/>
      <c r="C296" s="313"/>
      <c r="D296" s="314"/>
      <c r="E296" s="314"/>
      <c r="F296" s="290"/>
      <c r="G296" s="709"/>
      <c r="H296" s="632" t="s">
        <v>221</v>
      </c>
      <c r="I296" s="273"/>
      <c r="J296" s="61"/>
      <c r="K296" s="354">
        <f>SUM(K297)</f>
        <v>0</v>
      </c>
      <c r="L296" s="354">
        <f>SUM(L297)</f>
        <v>0</v>
      </c>
      <c r="M296" s="355">
        <f t="shared" si="9"/>
        <v>0</v>
      </c>
    </row>
    <row r="297" spans="1:13" ht="27.95" customHeight="1" x14ac:dyDescent="0.15">
      <c r="A297" s="201"/>
      <c r="B297" s="80"/>
      <c r="C297" s="313"/>
      <c r="D297" s="314"/>
      <c r="E297" s="314"/>
      <c r="F297" s="290"/>
      <c r="G297" s="709"/>
      <c r="H297" s="635"/>
      <c r="I297" s="273" t="s">
        <v>221</v>
      </c>
      <c r="J297" s="61"/>
      <c r="K297" s="354">
        <v>0</v>
      </c>
      <c r="L297" s="354">
        <v>0</v>
      </c>
      <c r="M297" s="355">
        <f t="shared" si="9"/>
        <v>0</v>
      </c>
    </row>
    <row r="298" spans="1:13" ht="27.95" customHeight="1" x14ac:dyDescent="0.15">
      <c r="A298" s="201"/>
      <c r="B298" s="80"/>
      <c r="C298" s="313"/>
      <c r="D298" s="314"/>
      <c r="E298" s="314"/>
      <c r="F298" s="290"/>
      <c r="G298" s="709"/>
      <c r="H298" s="632" t="s">
        <v>549</v>
      </c>
      <c r="I298" s="273"/>
      <c r="J298" s="61"/>
      <c r="K298" s="354">
        <f>SUM(K299)</f>
        <v>0</v>
      </c>
      <c r="L298" s="354">
        <f>SUM(L299)</f>
        <v>0</v>
      </c>
      <c r="M298" s="355">
        <f t="shared" si="9"/>
        <v>0</v>
      </c>
    </row>
    <row r="299" spans="1:13" ht="27.95" customHeight="1" thickBot="1" x14ac:dyDescent="0.2">
      <c r="A299" s="201"/>
      <c r="B299" s="80"/>
      <c r="C299" s="313"/>
      <c r="D299" s="314"/>
      <c r="E299" s="314"/>
      <c r="F299" s="290"/>
      <c r="G299" s="709"/>
      <c r="H299" s="634"/>
      <c r="I299" s="368" t="s">
        <v>549</v>
      </c>
      <c r="J299" s="369"/>
      <c r="K299" s="358">
        <v>0</v>
      </c>
      <c r="L299" s="358">
        <v>0</v>
      </c>
      <c r="M299" s="359">
        <f t="shared" si="9"/>
        <v>0</v>
      </c>
    </row>
    <row r="300" spans="1:13" ht="27.95" customHeight="1" x14ac:dyDescent="0.15">
      <c r="A300" s="201"/>
      <c r="B300" s="80"/>
      <c r="C300" s="313"/>
      <c r="D300" s="314"/>
      <c r="E300" s="314"/>
      <c r="F300" s="290"/>
      <c r="G300" s="709"/>
      <c r="H300" s="633" t="s">
        <v>551</v>
      </c>
      <c r="I300" s="365"/>
      <c r="J300" s="270"/>
      <c r="K300" s="366">
        <f>SUM(K301+K302+K303)</f>
        <v>627</v>
      </c>
      <c r="L300" s="366">
        <f>SUM(L301+L302+L303)</f>
        <v>322</v>
      </c>
      <c r="M300" s="367">
        <f t="shared" si="9"/>
        <v>305</v>
      </c>
    </row>
    <row r="301" spans="1:13" ht="27.95" customHeight="1" x14ac:dyDescent="0.15">
      <c r="A301" s="201"/>
      <c r="B301" s="80"/>
      <c r="C301" s="313"/>
      <c r="D301" s="314"/>
      <c r="E301" s="314"/>
      <c r="F301" s="290"/>
      <c r="G301" s="709"/>
      <c r="H301" s="633"/>
      <c r="I301" s="273" t="s">
        <v>552</v>
      </c>
      <c r="J301" s="61"/>
      <c r="K301" s="354">
        <v>627</v>
      </c>
      <c r="L301" s="354">
        <v>322</v>
      </c>
      <c r="M301" s="355">
        <f t="shared" si="9"/>
        <v>305</v>
      </c>
    </row>
    <row r="302" spans="1:13" ht="27.95" customHeight="1" x14ac:dyDescent="0.15">
      <c r="A302" s="201"/>
      <c r="B302" s="80"/>
      <c r="C302" s="313"/>
      <c r="D302" s="314"/>
      <c r="E302" s="314"/>
      <c r="F302" s="290"/>
      <c r="G302" s="709"/>
      <c r="H302" s="633"/>
      <c r="I302" s="273" t="s">
        <v>553</v>
      </c>
      <c r="J302" s="61"/>
      <c r="K302" s="354">
        <v>0</v>
      </c>
      <c r="L302" s="354">
        <v>0</v>
      </c>
      <c r="M302" s="355">
        <f t="shared" si="9"/>
        <v>0</v>
      </c>
    </row>
    <row r="303" spans="1:13" ht="27.95" customHeight="1" x14ac:dyDescent="0.15">
      <c r="A303" s="201"/>
      <c r="B303" s="80"/>
      <c r="C303" s="313"/>
      <c r="D303" s="314"/>
      <c r="E303" s="314"/>
      <c r="F303" s="290"/>
      <c r="G303" s="709"/>
      <c r="H303" s="633"/>
      <c r="I303" s="695" t="s">
        <v>554</v>
      </c>
      <c r="J303" s="61"/>
      <c r="K303" s="354">
        <f>SUM(K304+K305+K306)</f>
        <v>0</v>
      </c>
      <c r="L303" s="354">
        <f>SUM(L304+L305+L306)</f>
        <v>0</v>
      </c>
      <c r="M303" s="355">
        <f t="shared" si="9"/>
        <v>0</v>
      </c>
    </row>
    <row r="304" spans="1:13" ht="27.95" customHeight="1" x14ac:dyDescent="0.15">
      <c r="A304" s="201"/>
      <c r="B304" s="80"/>
      <c r="C304" s="313"/>
      <c r="D304" s="314"/>
      <c r="E304" s="314"/>
      <c r="F304" s="290"/>
      <c r="G304" s="709"/>
      <c r="H304" s="633"/>
      <c r="I304" s="696"/>
      <c r="J304" s="265" t="s">
        <v>555</v>
      </c>
      <c r="K304" s="354">
        <v>0</v>
      </c>
      <c r="L304" s="354">
        <v>0</v>
      </c>
      <c r="M304" s="355">
        <f t="shared" si="9"/>
        <v>0</v>
      </c>
    </row>
    <row r="305" spans="1:13" ht="27.95" customHeight="1" x14ac:dyDescent="0.15">
      <c r="A305" s="201"/>
      <c r="B305" s="80"/>
      <c r="C305" s="313"/>
      <c r="D305" s="314"/>
      <c r="E305" s="314"/>
      <c r="F305" s="290"/>
      <c r="G305" s="709"/>
      <c r="H305" s="633"/>
      <c r="I305" s="696"/>
      <c r="J305" s="265" t="s">
        <v>556</v>
      </c>
      <c r="K305" s="354">
        <v>0</v>
      </c>
      <c r="L305" s="354">
        <v>0</v>
      </c>
      <c r="M305" s="355">
        <f t="shared" si="9"/>
        <v>0</v>
      </c>
    </row>
    <row r="306" spans="1:13" ht="27.95" customHeight="1" x14ac:dyDescent="0.15">
      <c r="A306" s="201"/>
      <c r="B306" s="80"/>
      <c r="C306" s="313"/>
      <c r="D306" s="314"/>
      <c r="E306" s="314"/>
      <c r="F306" s="290"/>
      <c r="G306" s="709"/>
      <c r="H306" s="635"/>
      <c r="I306" s="697"/>
      <c r="J306" s="265" t="s">
        <v>550</v>
      </c>
      <c r="K306" s="354">
        <v>0</v>
      </c>
      <c r="L306" s="354">
        <v>0</v>
      </c>
      <c r="M306" s="355">
        <f t="shared" si="9"/>
        <v>0</v>
      </c>
    </row>
    <row r="307" spans="1:13" ht="27.95" customHeight="1" x14ac:dyDescent="0.15">
      <c r="A307" s="201"/>
      <c r="B307" s="80"/>
      <c r="C307" s="313"/>
      <c r="D307" s="314"/>
      <c r="E307" s="314"/>
      <c r="F307" s="290"/>
      <c r="G307" s="709"/>
      <c r="H307" s="632" t="s">
        <v>557</v>
      </c>
      <c r="I307" s="273"/>
      <c r="J307" s="61"/>
      <c r="K307" s="354">
        <f>SUM(K308)</f>
        <v>0</v>
      </c>
      <c r="L307" s="354">
        <f>SUM(L308)</f>
        <v>0</v>
      </c>
      <c r="M307" s="355">
        <f t="shared" si="9"/>
        <v>0</v>
      </c>
    </row>
    <row r="308" spans="1:13" ht="27.95" customHeight="1" x14ac:dyDescent="0.15">
      <c r="A308" s="201"/>
      <c r="B308" s="80"/>
      <c r="C308" s="313"/>
      <c r="D308" s="314"/>
      <c r="E308" s="314"/>
      <c r="F308" s="701" t="s">
        <v>697</v>
      </c>
      <c r="G308" s="709"/>
      <c r="H308" s="635"/>
      <c r="I308" s="273" t="s">
        <v>557</v>
      </c>
      <c r="J308" s="61"/>
      <c r="K308" s="354">
        <v>0</v>
      </c>
      <c r="L308" s="354">
        <v>0</v>
      </c>
      <c r="M308" s="355">
        <f t="shared" si="9"/>
        <v>0</v>
      </c>
    </row>
    <row r="309" spans="1:13" ht="27.95" customHeight="1" x14ac:dyDescent="0.15">
      <c r="A309" s="201"/>
      <c r="B309" s="80"/>
      <c r="C309" s="313"/>
      <c r="D309" s="314"/>
      <c r="E309" s="314"/>
      <c r="F309" s="701"/>
      <c r="G309" s="709"/>
      <c r="H309" s="632" t="s">
        <v>583</v>
      </c>
      <c r="I309" s="273"/>
      <c r="J309" s="61"/>
      <c r="K309" s="354">
        <f>SUM(K310)</f>
        <v>0</v>
      </c>
      <c r="L309" s="354">
        <f>SUM(L310)</f>
        <v>0</v>
      </c>
      <c r="M309" s="355">
        <f t="shared" si="9"/>
        <v>0</v>
      </c>
    </row>
    <row r="310" spans="1:13" ht="27.95" customHeight="1" x14ac:dyDescent="0.15">
      <c r="A310" s="201"/>
      <c r="B310" s="80"/>
      <c r="C310" s="313"/>
      <c r="D310" s="314"/>
      <c r="E310" s="314"/>
      <c r="F310" s="701"/>
      <c r="G310" s="709"/>
      <c r="H310" s="635"/>
      <c r="I310" s="265" t="s">
        <v>583</v>
      </c>
      <c r="J310" s="61"/>
      <c r="K310" s="354">
        <v>0</v>
      </c>
      <c r="L310" s="354">
        <v>0</v>
      </c>
      <c r="M310" s="355">
        <f t="shared" si="9"/>
        <v>0</v>
      </c>
    </row>
    <row r="311" spans="1:13" ht="27.95" customHeight="1" x14ac:dyDescent="0.15">
      <c r="A311" s="201"/>
      <c r="B311" s="80"/>
      <c r="C311" s="313"/>
      <c r="D311" s="314"/>
      <c r="E311" s="314"/>
      <c r="F311" s="701"/>
      <c r="G311" s="709"/>
      <c r="H311" s="632" t="s">
        <v>558</v>
      </c>
      <c r="I311" s="273"/>
      <c r="J311" s="61"/>
      <c r="K311" s="354">
        <f>SUM(K312)</f>
        <v>0</v>
      </c>
      <c r="L311" s="354">
        <f>SUM(L312)</f>
        <v>0</v>
      </c>
      <c r="M311" s="355">
        <f t="shared" si="9"/>
        <v>0</v>
      </c>
    </row>
    <row r="312" spans="1:13" ht="27.95" customHeight="1" x14ac:dyDescent="0.15">
      <c r="A312" s="201"/>
      <c r="B312" s="80"/>
      <c r="C312" s="313"/>
      <c r="D312" s="314"/>
      <c r="E312" s="314"/>
      <c r="F312" s="701"/>
      <c r="G312" s="709"/>
      <c r="H312" s="635"/>
      <c r="I312" s="273" t="s">
        <v>558</v>
      </c>
      <c r="J312" s="61"/>
      <c r="K312" s="354">
        <v>0</v>
      </c>
      <c r="L312" s="354">
        <v>0</v>
      </c>
      <c r="M312" s="355">
        <f t="shared" si="9"/>
        <v>0</v>
      </c>
    </row>
    <row r="313" spans="1:13" ht="27.95" customHeight="1" x14ac:dyDescent="0.15">
      <c r="A313" s="201"/>
      <c r="B313" s="80"/>
      <c r="C313" s="313"/>
      <c r="D313" s="314"/>
      <c r="E313" s="314"/>
      <c r="F313" s="701"/>
      <c r="G313" s="709"/>
      <c r="H313" s="632" t="s">
        <v>559</v>
      </c>
      <c r="I313" s="273"/>
      <c r="J313" s="61"/>
      <c r="K313" s="354">
        <f>SUM(K314)</f>
        <v>0</v>
      </c>
      <c r="L313" s="354">
        <f>SUM(L314)</f>
        <v>0</v>
      </c>
      <c r="M313" s="355">
        <f t="shared" si="9"/>
        <v>0</v>
      </c>
    </row>
    <row r="314" spans="1:13" ht="27.95" customHeight="1" x14ac:dyDescent="0.15">
      <c r="A314" s="201"/>
      <c r="B314" s="80"/>
      <c r="C314" s="313"/>
      <c r="D314" s="314"/>
      <c r="E314" s="314"/>
      <c r="F314" s="701"/>
      <c r="G314" s="709"/>
      <c r="H314" s="635"/>
      <c r="I314" s="273" t="s">
        <v>559</v>
      </c>
      <c r="J314" s="61"/>
      <c r="K314" s="354">
        <v>0</v>
      </c>
      <c r="L314" s="354">
        <v>0</v>
      </c>
      <c r="M314" s="355">
        <f t="shared" si="9"/>
        <v>0</v>
      </c>
    </row>
    <row r="315" spans="1:13" ht="27.95" customHeight="1" x14ac:dyDescent="0.15">
      <c r="A315" s="201"/>
      <c r="B315" s="80"/>
      <c r="C315" s="313"/>
      <c r="D315" s="314"/>
      <c r="E315" s="314"/>
      <c r="F315" s="701"/>
      <c r="G315" s="709"/>
      <c r="H315" s="632" t="s">
        <v>561</v>
      </c>
      <c r="I315" s="273"/>
      <c r="J315" s="61"/>
      <c r="K315" s="354">
        <f>SUM(K316)</f>
        <v>0</v>
      </c>
      <c r="L315" s="354">
        <f>SUM(L316)</f>
        <v>0</v>
      </c>
      <c r="M315" s="355">
        <f t="shared" si="9"/>
        <v>0</v>
      </c>
    </row>
    <row r="316" spans="1:13" ht="27.95" customHeight="1" thickBot="1" x14ac:dyDescent="0.2">
      <c r="A316" s="201"/>
      <c r="B316" s="80"/>
      <c r="C316" s="313"/>
      <c r="D316" s="314"/>
      <c r="E316" s="314"/>
      <c r="F316" s="701"/>
      <c r="G316" s="709"/>
      <c r="H316" s="634"/>
      <c r="I316" s="377" t="s">
        <v>561</v>
      </c>
      <c r="J316" s="369"/>
      <c r="K316" s="358">
        <v>0</v>
      </c>
      <c r="L316" s="358">
        <v>0</v>
      </c>
      <c r="M316" s="359">
        <f t="shared" si="9"/>
        <v>0</v>
      </c>
    </row>
    <row r="317" spans="1:13" ht="27.95" customHeight="1" x14ac:dyDescent="0.15">
      <c r="A317" s="201"/>
      <c r="B317" s="80"/>
      <c r="C317" s="313"/>
      <c r="D317" s="314"/>
      <c r="E317" s="314"/>
      <c r="F317" s="290"/>
      <c r="G317" s="709"/>
      <c r="H317" s="633" t="s">
        <v>563</v>
      </c>
      <c r="I317" s="365"/>
      <c r="J317" s="270"/>
      <c r="K317" s="366">
        <f>SUM(K318)</f>
        <v>2500</v>
      </c>
      <c r="L317" s="366">
        <f>SUM(L318)</f>
        <v>2500</v>
      </c>
      <c r="M317" s="367">
        <f t="shared" si="9"/>
        <v>0</v>
      </c>
    </row>
    <row r="318" spans="1:13" ht="27.95" customHeight="1" x14ac:dyDescent="0.15">
      <c r="A318" s="201"/>
      <c r="B318" s="80"/>
      <c r="C318" s="313"/>
      <c r="D318" s="314"/>
      <c r="E318" s="314"/>
      <c r="F318" s="290"/>
      <c r="G318" s="709"/>
      <c r="H318" s="635"/>
      <c r="I318" s="273" t="s">
        <v>563</v>
      </c>
      <c r="J318" s="61"/>
      <c r="K318" s="354">
        <v>2500</v>
      </c>
      <c r="L318" s="354">
        <v>2500</v>
      </c>
      <c r="M318" s="355">
        <f t="shared" si="9"/>
        <v>0</v>
      </c>
    </row>
    <row r="319" spans="1:13" ht="27.95" customHeight="1" x14ac:dyDescent="0.15">
      <c r="A319" s="201"/>
      <c r="B319" s="80"/>
      <c r="C319" s="313"/>
      <c r="D319" s="314"/>
      <c r="E319" s="314"/>
      <c r="F319" s="290"/>
      <c r="G319" s="709"/>
      <c r="H319" s="632" t="s">
        <v>564</v>
      </c>
      <c r="I319" s="273"/>
      <c r="J319" s="61"/>
      <c r="K319" s="354">
        <f>SUM(K320)</f>
        <v>0</v>
      </c>
      <c r="L319" s="354">
        <f>SUM(L320)</f>
        <v>0</v>
      </c>
      <c r="M319" s="355">
        <f t="shared" si="9"/>
        <v>0</v>
      </c>
    </row>
    <row r="320" spans="1:13" ht="27.95" customHeight="1" x14ac:dyDescent="0.15">
      <c r="A320" s="201"/>
      <c r="B320" s="80"/>
      <c r="C320" s="313"/>
      <c r="D320" s="314"/>
      <c r="E320" s="314"/>
      <c r="F320" s="290"/>
      <c r="G320" s="709"/>
      <c r="H320" s="635"/>
      <c r="I320" s="273" t="s">
        <v>564</v>
      </c>
      <c r="J320" s="61"/>
      <c r="K320" s="354">
        <v>0</v>
      </c>
      <c r="L320" s="354">
        <v>0</v>
      </c>
      <c r="M320" s="355">
        <f t="shared" si="9"/>
        <v>0</v>
      </c>
    </row>
    <row r="321" spans="1:13" ht="27.95" customHeight="1" x14ac:dyDescent="0.15">
      <c r="A321" s="201"/>
      <c r="B321" s="80"/>
      <c r="C321" s="313"/>
      <c r="D321" s="314"/>
      <c r="E321" s="314"/>
      <c r="F321" s="290"/>
      <c r="G321" s="709"/>
      <c r="H321" s="632" t="s">
        <v>230</v>
      </c>
      <c r="I321" s="273"/>
      <c r="J321" s="61"/>
      <c r="K321" s="354">
        <f>SUM(K322)</f>
        <v>0</v>
      </c>
      <c r="L321" s="354">
        <f>SUM(L322)</f>
        <v>0</v>
      </c>
      <c r="M321" s="355">
        <f t="shared" si="9"/>
        <v>0</v>
      </c>
    </row>
    <row r="322" spans="1:13" ht="27.95" customHeight="1" thickBot="1" x14ac:dyDescent="0.2">
      <c r="A322" s="201"/>
      <c r="B322" s="80"/>
      <c r="C322" s="313"/>
      <c r="D322" s="314"/>
      <c r="E322" s="314"/>
      <c r="F322" s="290"/>
      <c r="G322" s="709"/>
      <c r="H322" s="634"/>
      <c r="I322" s="368" t="s">
        <v>230</v>
      </c>
      <c r="J322" s="369"/>
      <c r="K322" s="358">
        <v>0</v>
      </c>
      <c r="L322" s="358">
        <v>0</v>
      </c>
      <c r="M322" s="359">
        <f t="shared" si="9"/>
        <v>0</v>
      </c>
    </row>
    <row r="323" spans="1:13" ht="27.95" customHeight="1" x14ac:dyDescent="0.15">
      <c r="A323" s="201"/>
      <c r="B323" s="80"/>
      <c r="C323" s="313"/>
      <c r="D323" s="314"/>
      <c r="E323" s="314"/>
      <c r="F323" s="290"/>
      <c r="G323" s="709"/>
      <c r="H323" s="633" t="s">
        <v>565</v>
      </c>
      <c r="I323" s="365"/>
      <c r="J323" s="270"/>
      <c r="K323" s="366">
        <f>SUM(K324+K325)</f>
        <v>845</v>
      </c>
      <c r="L323" s="366">
        <f>SUM(L324+L325)</f>
        <v>576</v>
      </c>
      <c r="M323" s="367">
        <f t="shared" si="9"/>
        <v>269</v>
      </c>
    </row>
    <row r="324" spans="1:13" ht="27.95" customHeight="1" x14ac:dyDescent="0.15">
      <c r="A324" s="201"/>
      <c r="B324" s="80"/>
      <c r="C324" s="313"/>
      <c r="D324" s="314"/>
      <c r="E324" s="314"/>
      <c r="F324" s="290"/>
      <c r="G324" s="709"/>
      <c r="H324" s="633"/>
      <c r="I324" s="273" t="s">
        <v>567</v>
      </c>
      <c r="J324" s="61"/>
      <c r="K324" s="354">
        <v>845</v>
      </c>
      <c r="L324" s="354">
        <v>576</v>
      </c>
      <c r="M324" s="355">
        <f t="shared" si="9"/>
        <v>269</v>
      </c>
    </row>
    <row r="325" spans="1:13" ht="27.95" customHeight="1" x14ac:dyDescent="0.15">
      <c r="A325" s="201"/>
      <c r="B325" s="80"/>
      <c r="C325" s="313"/>
      <c r="D325" s="314"/>
      <c r="E325" s="314"/>
      <c r="F325" s="290"/>
      <c r="G325" s="709"/>
      <c r="H325" s="635"/>
      <c r="I325" s="273" t="s">
        <v>504</v>
      </c>
      <c r="J325" s="61"/>
      <c r="K325" s="354">
        <v>0</v>
      </c>
      <c r="L325" s="354">
        <v>0</v>
      </c>
      <c r="M325" s="355">
        <f t="shared" si="9"/>
        <v>0</v>
      </c>
    </row>
    <row r="326" spans="1:13" ht="27.95" customHeight="1" thickBot="1" x14ac:dyDescent="0.2">
      <c r="A326" s="201"/>
      <c r="B326" s="80"/>
      <c r="C326" s="313"/>
      <c r="D326" s="314"/>
      <c r="E326" s="314"/>
      <c r="F326" s="290"/>
      <c r="G326" s="726"/>
      <c r="H326" s="727" t="s">
        <v>590</v>
      </c>
      <c r="I326" s="727"/>
      <c r="J326" s="727"/>
      <c r="K326" s="391">
        <f>SUM(K294+K296+K298+K300+K307+K309+K311+K313+K315+K317+K319+K321+K323)</f>
        <v>3972</v>
      </c>
      <c r="L326" s="391">
        <f>SUM(L294+L296+L298+L300+L307+L309+L311+L313+L315+L317+L319+L321+L323)</f>
        <v>3398</v>
      </c>
      <c r="M326" s="392">
        <f t="shared" ref="M326:M332" si="10">SUM(K326-L326)</f>
        <v>574</v>
      </c>
    </row>
    <row r="327" spans="1:13" ht="27.95" customHeight="1" x14ac:dyDescent="0.15">
      <c r="A327" s="201"/>
      <c r="B327" s="80"/>
      <c r="C327" s="313"/>
      <c r="D327" s="314"/>
      <c r="E327" s="314"/>
      <c r="F327" s="291"/>
      <c r="G327" s="713" t="s">
        <v>712</v>
      </c>
      <c r="H327" s="714"/>
      <c r="I327" s="714"/>
      <c r="J327" s="747"/>
      <c r="K327" s="390">
        <f>SUM(K293-K326)</f>
        <v>-3372</v>
      </c>
      <c r="L327" s="390">
        <f>SUM(L293-L326)</f>
        <v>-3038</v>
      </c>
      <c r="M327" s="384">
        <f t="shared" si="10"/>
        <v>-334</v>
      </c>
    </row>
    <row r="328" spans="1:13" ht="27.95" customHeight="1" x14ac:dyDescent="0.15">
      <c r="A328" s="201"/>
      <c r="B328" s="80"/>
      <c r="C328" s="313"/>
      <c r="D328" s="314"/>
      <c r="E328" s="314"/>
      <c r="F328" s="716" t="s">
        <v>681</v>
      </c>
      <c r="G328" s="717"/>
      <c r="H328" s="717"/>
      <c r="I328" s="717"/>
      <c r="J328" s="743"/>
      <c r="K328" s="389">
        <v>168</v>
      </c>
      <c r="L328" s="389">
        <v>100</v>
      </c>
      <c r="M328" s="388">
        <f t="shared" si="10"/>
        <v>68</v>
      </c>
    </row>
    <row r="329" spans="1:13" ht="27.95" customHeight="1" thickBot="1" x14ac:dyDescent="0.2">
      <c r="A329" s="201"/>
      <c r="B329" s="80"/>
      <c r="C329" s="313"/>
      <c r="D329" s="314"/>
      <c r="E329" s="314"/>
      <c r="F329" s="718" t="s">
        <v>243</v>
      </c>
      <c r="G329" s="719"/>
      <c r="H329" s="719"/>
      <c r="I329" s="719"/>
      <c r="J329" s="744"/>
      <c r="K329" s="391">
        <f>SUM(K221+K264+K327-K328)</f>
        <v>0</v>
      </c>
      <c r="L329" s="391">
        <f>SUM(L221+L264+L327-L328)</f>
        <v>0</v>
      </c>
      <c r="M329" s="392">
        <v>0</v>
      </c>
    </row>
    <row r="330" spans="1:13" ht="27.95" customHeight="1" thickBot="1" x14ac:dyDescent="0.2">
      <c r="A330" s="201"/>
      <c r="B330" s="80"/>
      <c r="C330" s="313"/>
      <c r="D330" s="314"/>
      <c r="E330" s="314"/>
      <c r="F330" s="350"/>
      <c r="G330" s="346"/>
      <c r="H330" s="346"/>
      <c r="I330" s="346"/>
      <c r="J330" s="346"/>
      <c r="K330" s="345"/>
      <c r="L330" s="345"/>
      <c r="M330" s="345"/>
    </row>
    <row r="331" spans="1:13" ht="27.95" customHeight="1" x14ac:dyDescent="0.15">
      <c r="A331" s="201"/>
      <c r="B331" s="80"/>
      <c r="C331" s="313"/>
      <c r="D331" s="314"/>
      <c r="E331" s="314"/>
      <c r="F331" s="720" t="s">
        <v>244</v>
      </c>
      <c r="G331" s="721"/>
      <c r="H331" s="721"/>
      <c r="I331" s="721"/>
      <c r="J331" s="722"/>
      <c r="K331" s="361">
        <v>21157</v>
      </c>
      <c r="L331" s="361">
        <v>12690</v>
      </c>
      <c r="M331" s="362">
        <f t="shared" si="10"/>
        <v>8467</v>
      </c>
    </row>
    <row r="332" spans="1:13" ht="27.95" customHeight="1" thickBot="1" x14ac:dyDescent="0.2">
      <c r="A332" s="315"/>
      <c r="B332" s="316"/>
      <c r="C332" s="317"/>
      <c r="D332" s="318"/>
      <c r="E332" s="318"/>
      <c r="F332" s="723" t="s">
        <v>245</v>
      </c>
      <c r="G332" s="724"/>
      <c r="H332" s="724"/>
      <c r="I332" s="724"/>
      <c r="J332" s="725"/>
      <c r="K332" s="358">
        <f>SUM(K329+K331)</f>
        <v>21157</v>
      </c>
      <c r="L332" s="358">
        <f>SUM(L329+L331)</f>
        <v>12690</v>
      </c>
      <c r="M332" s="359">
        <f t="shared" si="10"/>
        <v>8467</v>
      </c>
    </row>
  </sheetData>
  <sheetProtection password="F4BB" sheet="1" objects="1" scenarios="1"/>
  <mergeCells count="139">
    <mergeCell ref="F331:J331"/>
    <mergeCell ref="F332:J332"/>
    <mergeCell ref="H317:H318"/>
    <mergeCell ref="H319:H320"/>
    <mergeCell ref="H321:H322"/>
    <mergeCell ref="H323:H325"/>
    <mergeCell ref="H326:J326"/>
    <mergeCell ref="G327:J327"/>
    <mergeCell ref="F265:F273"/>
    <mergeCell ref="G265:G293"/>
    <mergeCell ref="H265:H266"/>
    <mergeCell ref="H267:H273"/>
    <mergeCell ref="I270:I273"/>
    <mergeCell ref="H274:H275"/>
    <mergeCell ref="H276:H277"/>
    <mergeCell ref="F328:J328"/>
    <mergeCell ref="F329:J329"/>
    <mergeCell ref="H307:H308"/>
    <mergeCell ref="F308:F316"/>
    <mergeCell ref="H309:H310"/>
    <mergeCell ref="H311:H312"/>
    <mergeCell ref="H313:H314"/>
    <mergeCell ref="H315:H316"/>
    <mergeCell ref="H286:H287"/>
    <mergeCell ref="H288:H289"/>
    <mergeCell ref="H290:H292"/>
    <mergeCell ref="H293:J293"/>
    <mergeCell ref="G294:G326"/>
    <mergeCell ref="H294:H295"/>
    <mergeCell ref="H296:H297"/>
    <mergeCell ref="H298:H299"/>
    <mergeCell ref="H300:H306"/>
    <mergeCell ref="I303:I306"/>
    <mergeCell ref="H278:H279"/>
    <mergeCell ref="H280:H281"/>
    <mergeCell ref="H282:H283"/>
    <mergeCell ref="H284:H285"/>
    <mergeCell ref="H257:H258"/>
    <mergeCell ref="H259:H260"/>
    <mergeCell ref="H261:H262"/>
    <mergeCell ref="H263:J263"/>
    <mergeCell ref="F222:F229"/>
    <mergeCell ref="G222:G223"/>
    <mergeCell ref="H222:H224"/>
    <mergeCell ref="H225:H227"/>
    <mergeCell ref="H228:H229"/>
    <mergeCell ref="H230:H240"/>
    <mergeCell ref="I231:I233"/>
    <mergeCell ref="I234:I240"/>
    <mergeCell ref="H241:H242"/>
    <mergeCell ref="H243:J243"/>
    <mergeCell ref="G244:G246"/>
    <mergeCell ref="H244:H245"/>
    <mergeCell ref="H246:H256"/>
    <mergeCell ref="I247:I249"/>
    <mergeCell ref="I250:I256"/>
    <mergeCell ref="H264:J264"/>
    <mergeCell ref="H212:H213"/>
    <mergeCell ref="H214:H217"/>
    <mergeCell ref="I215:I217"/>
    <mergeCell ref="H218:H219"/>
    <mergeCell ref="H220:J220"/>
    <mergeCell ref="H221:J221"/>
    <mergeCell ref="I174:I176"/>
    <mergeCell ref="F181:F190"/>
    <mergeCell ref="I184:I188"/>
    <mergeCell ref="H198:H199"/>
    <mergeCell ref="H200:H211"/>
    <mergeCell ref="I201:I211"/>
    <mergeCell ref="H145:H166"/>
    <mergeCell ref="I146:I148"/>
    <mergeCell ref="I152:I154"/>
    <mergeCell ref="H167:H168"/>
    <mergeCell ref="G168:G169"/>
    <mergeCell ref="I170:I172"/>
    <mergeCell ref="H127:J127"/>
    <mergeCell ref="G128:G131"/>
    <mergeCell ref="H128:H144"/>
    <mergeCell ref="F129:F138"/>
    <mergeCell ref="I130:I133"/>
    <mergeCell ref="I134:I136"/>
    <mergeCell ref="I137:I139"/>
    <mergeCell ref="I142:I144"/>
    <mergeCell ref="H111:H115"/>
    <mergeCell ref="I112:I115"/>
    <mergeCell ref="H116:H117"/>
    <mergeCell ref="H118:H119"/>
    <mergeCell ref="H120:H121"/>
    <mergeCell ref="H122:H126"/>
    <mergeCell ref="I124:I126"/>
    <mergeCell ref="I78:I86"/>
    <mergeCell ref="I87:I89"/>
    <mergeCell ref="I90:I95"/>
    <mergeCell ref="I96:I100"/>
    <mergeCell ref="F97:F106"/>
    <mergeCell ref="G97:G98"/>
    <mergeCell ref="H101:H110"/>
    <mergeCell ref="I102:I104"/>
    <mergeCell ref="I105:I106"/>
    <mergeCell ref="I107:I110"/>
    <mergeCell ref="H49:H51"/>
    <mergeCell ref="C53:C63"/>
    <mergeCell ref="D54:D63"/>
    <mergeCell ref="I54:I59"/>
    <mergeCell ref="I60:I72"/>
    <mergeCell ref="I17:I22"/>
    <mergeCell ref="I23:I24"/>
    <mergeCell ref="I25:I28"/>
    <mergeCell ref="H29:H45"/>
    <mergeCell ref="C30:C45"/>
    <mergeCell ref="I30:I31"/>
    <mergeCell ref="I32:I39"/>
    <mergeCell ref="D33:D38"/>
    <mergeCell ref="I40:I45"/>
    <mergeCell ref="D41:D43"/>
    <mergeCell ref="A1:E1"/>
    <mergeCell ref="H1:M1"/>
    <mergeCell ref="A2:E2"/>
    <mergeCell ref="H2:J2"/>
    <mergeCell ref="H3:J3"/>
    <mergeCell ref="K3:M3"/>
    <mergeCell ref="I6:I9"/>
    <mergeCell ref="D7:D9"/>
    <mergeCell ref="H10:H14"/>
    <mergeCell ref="C11:C13"/>
    <mergeCell ref="I11:I13"/>
    <mergeCell ref="D12:D13"/>
    <mergeCell ref="A5:A63"/>
    <mergeCell ref="B5:B63"/>
    <mergeCell ref="F5:F14"/>
    <mergeCell ref="G5:G15"/>
    <mergeCell ref="H5:H9"/>
    <mergeCell ref="C6:C9"/>
    <mergeCell ref="H15:H28"/>
    <mergeCell ref="C16:C24"/>
    <mergeCell ref="G46:G56"/>
    <mergeCell ref="H46:H48"/>
    <mergeCell ref="C47:C48"/>
    <mergeCell ref="F47:F56"/>
  </mergeCells>
  <phoneticPr fontId="1"/>
  <pageMargins left="0.39370078740157483" right="0" top="0" bottom="0" header="0.31496062992125984" footer="0.31496062992125984"/>
  <pageSetup paperSize="9" scale="65" orientation="portrait" r:id="rId1"/>
  <headerFooter>
    <oddFooter>&amp;C&amp;P</oddFooter>
  </headerFooter>
  <rowBreaks count="7" manualBreakCount="7">
    <brk id="45" max="24" man="1"/>
    <brk id="86" max="24" man="1"/>
    <brk id="127" max="24" man="1"/>
    <brk id="166" max="24" man="1"/>
    <brk id="211" max="24" man="1"/>
    <brk id="256" max="24" man="1"/>
    <brk id="293" max="2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sheetProtection password="F4BB" sheet="1" objects="1" scenario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2"/>
  <sheetViews>
    <sheetView topLeftCell="F1" zoomScaleNormal="100" workbookViewId="0">
      <pane xSplit="5" ySplit="4" topLeftCell="K5" activePane="bottomRight" state="frozen"/>
      <selection activeCell="F1" sqref="F1"/>
      <selection pane="topRight" activeCell="K1" sqref="K1"/>
      <selection pane="bottomLeft" activeCell="F5" sqref="F5"/>
      <selection pane="bottomRight" activeCell="K5" sqref="K5"/>
    </sheetView>
  </sheetViews>
  <sheetFormatPr defaultRowHeight="17.25" x14ac:dyDescent="0.15"/>
  <cols>
    <col min="1" max="2" width="6.25" hidden="1" customWidth="1"/>
    <col min="3" max="3" width="30.625" style="4" hidden="1" customWidth="1"/>
    <col min="4" max="5" width="30.625" style="42" hidden="1" customWidth="1"/>
    <col min="6" max="7" width="4.125" style="42" customWidth="1"/>
    <col min="8" max="8" width="28.25" style="278" customWidth="1"/>
    <col min="9" max="9" width="34" style="278" customWidth="1"/>
    <col min="10" max="10" width="35.5" style="266" customWidth="1"/>
    <col min="11" max="25" width="13.625" customWidth="1"/>
  </cols>
  <sheetData>
    <row r="1" spans="1:25" ht="31.5" customHeight="1" x14ac:dyDescent="0.15">
      <c r="A1" s="657"/>
      <c r="B1" s="658"/>
      <c r="C1" s="658"/>
      <c r="D1" s="658"/>
      <c r="E1" s="658"/>
      <c r="F1" s="271"/>
      <c r="G1" s="271"/>
      <c r="H1" s="627" t="s">
        <v>836</v>
      </c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</row>
    <row r="2" spans="1:25" ht="20.100000000000001" customHeight="1" thickBot="1" x14ac:dyDescent="0.2">
      <c r="A2" s="659"/>
      <c r="B2" s="659"/>
      <c r="C2" s="659"/>
      <c r="D2" s="659"/>
      <c r="E2" s="659"/>
      <c r="F2" s="272"/>
      <c r="G2" s="272"/>
      <c r="H2" s="626" t="s">
        <v>692</v>
      </c>
      <c r="I2" s="626"/>
      <c r="J2" s="626"/>
      <c r="Y2" t="s">
        <v>722</v>
      </c>
    </row>
    <row r="3" spans="1:25" ht="27.95" customHeight="1" thickBot="1" x14ac:dyDescent="0.2">
      <c r="A3" s="312"/>
      <c r="B3" s="299"/>
      <c r="C3" s="299"/>
      <c r="D3" s="299"/>
      <c r="E3" s="299"/>
      <c r="F3" s="321" t="s">
        <v>698</v>
      </c>
      <c r="G3" s="320"/>
      <c r="H3" s="732" t="s">
        <v>694</v>
      </c>
      <c r="I3" s="732"/>
      <c r="J3" s="732"/>
      <c r="K3" s="729" t="s">
        <v>695</v>
      </c>
      <c r="L3" s="730"/>
      <c r="M3" s="731"/>
      <c r="N3" s="730" t="s">
        <v>699</v>
      </c>
      <c r="O3" s="730"/>
      <c r="P3" s="730"/>
      <c r="Q3" s="733" t="s">
        <v>700</v>
      </c>
      <c r="R3" s="734"/>
      <c r="S3" s="735"/>
      <c r="T3" s="736" t="s">
        <v>701</v>
      </c>
      <c r="U3" s="734"/>
      <c r="V3" s="737"/>
      <c r="W3" s="729" t="s">
        <v>702</v>
      </c>
      <c r="X3" s="730"/>
      <c r="Y3" s="731"/>
    </row>
    <row r="4" spans="1:25" ht="27.95" customHeight="1" thickBot="1" x14ac:dyDescent="0.2">
      <c r="A4" s="1"/>
      <c r="B4" s="1"/>
      <c r="C4" s="297" t="s">
        <v>0</v>
      </c>
      <c r="D4" s="26" t="s">
        <v>1</v>
      </c>
      <c r="E4" s="298" t="s">
        <v>2</v>
      </c>
      <c r="F4" s="342"/>
      <c r="G4" s="339"/>
      <c r="H4" s="273" t="s">
        <v>682</v>
      </c>
      <c r="I4" s="273" t="s">
        <v>683</v>
      </c>
      <c r="J4" s="419" t="s">
        <v>684</v>
      </c>
      <c r="K4" s="497" t="s">
        <v>691</v>
      </c>
      <c r="L4" s="498" t="s">
        <v>689</v>
      </c>
      <c r="M4" s="499" t="s">
        <v>690</v>
      </c>
      <c r="N4" s="500" t="s">
        <v>691</v>
      </c>
      <c r="O4" s="498" t="s">
        <v>689</v>
      </c>
      <c r="P4" s="501" t="s">
        <v>690</v>
      </c>
      <c r="Q4" s="502" t="s">
        <v>691</v>
      </c>
      <c r="R4" s="498" t="s">
        <v>689</v>
      </c>
      <c r="S4" s="499" t="s">
        <v>690</v>
      </c>
      <c r="T4" s="500" t="s">
        <v>691</v>
      </c>
      <c r="U4" s="498" t="s">
        <v>689</v>
      </c>
      <c r="V4" s="501" t="s">
        <v>690</v>
      </c>
      <c r="W4" s="502" t="s">
        <v>691</v>
      </c>
      <c r="X4" s="498" t="s">
        <v>689</v>
      </c>
      <c r="Y4" s="499" t="s">
        <v>690</v>
      </c>
    </row>
    <row r="5" spans="1:25" ht="27.95" customHeight="1" x14ac:dyDescent="0.15">
      <c r="A5" s="660" t="s">
        <v>3</v>
      </c>
      <c r="B5" s="660" t="s">
        <v>4</v>
      </c>
      <c r="C5" s="2" t="s">
        <v>5</v>
      </c>
      <c r="D5" s="27"/>
      <c r="E5" s="32"/>
      <c r="F5" s="701" t="s">
        <v>677</v>
      </c>
      <c r="G5" s="694" t="s">
        <v>4</v>
      </c>
      <c r="H5" s="632" t="s">
        <v>5</v>
      </c>
      <c r="I5" s="273"/>
      <c r="J5" s="419"/>
      <c r="K5" s="437">
        <f>法人拠点!K5</f>
        <v>3465</v>
      </c>
      <c r="L5" s="417">
        <f>法人拠点!L5</f>
        <v>0</v>
      </c>
      <c r="M5" s="418">
        <f>法人拠点!M5</f>
        <v>3465</v>
      </c>
      <c r="N5" s="503">
        <f>共同募金拠点!K5</f>
        <v>0</v>
      </c>
      <c r="O5" s="458">
        <f>共同募金拠点!L5</f>
        <v>0</v>
      </c>
      <c r="P5" s="504">
        <f>共同募金拠点!M5</f>
        <v>0</v>
      </c>
      <c r="Q5" s="505">
        <f>訪問拠点!K5</f>
        <v>0</v>
      </c>
      <c r="R5" s="458">
        <f>訪問拠点!L5</f>
        <v>0</v>
      </c>
      <c r="S5" s="459">
        <f>訪問拠点!M5</f>
        <v>0</v>
      </c>
      <c r="T5" s="503">
        <f>通所拠点!K5</f>
        <v>0</v>
      </c>
      <c r="U5" s="458">
        <f>通所拠点!L5</f>
        <v>0</v>
      </c>
      <c r="V5" s="504">
        <f>通所拠点!M5</f>
        <v>0</v>
      </c>
      <c r="W5" s="437">
        <f>SUM(K5+N5+Q5+T5)</f>
        <v>3465</v>
      </c>
      <c r="X5" s="417">
        <f>SUM(L5+O5+R5+U5)</f>
        <v>0</v>
      </c>
      <c r="Y5" s="418">
        <f>SUM(M5+P5+S5+V5)</f>
        <v>3465</v>
      </c>
    </row>
    <row r="6" spans="1:25" ht="27.95" customHeight="1" x14ac:dyDescent="0.15">
      <c r="A6" s="660"/>
      <c r="B6" s="660"/>
      <c r="C6" s="662"/>
      <c r="D6" s="28" t="s">
        <v>5</v>
      </c>
      <c r="E6" s="33"/>
      <c r="F6" s="701"/>
      <c r="G6" s="694"/>
      <c r="H6" s="633"/>
      <c r="I6" s="695" t="s">
        <v>5</v>
      </c>
      <c r="J6" s="419"/>
      <c r="K6" s="505">
        <f>法人拠点!K6</f>
        <v>3465</v>
      </c>
      <c r="L6" s="458">
        <f>法人拠点!L6</f>
        <v>0</v>
      </c>
      <c r="M6" s="459">
        <f>法人拠点!M6</f>
        <v>3465</v>
      </c>
      <c r="N6" s="503">
        <f>共同募金拠点!K6</f>
        <v>0</v>
      </c>
      <c r="O6" s="458">
        <f>共同募金拠点!L6</f>
        <v>0</v>
      </c>
      <c r="P6" s="504">
        <f>共同募金拠点!M6</f>
        <v>0</v>
      </c>
      <c r="Q6" s="505">
        <f>訪問拠点!K6</f>
        <v>0</v>
      </c>
      <c r="R6" s="458">
        <f>訪問拠点!L6</f>
        <v>0</v>
      </c>
      <c r="S6" s="459">
        <f>訪問拠点!M6</f>
        <v>0</v>
      </c>
      <c r="T6" s="503">
        <f>通所拠点!K6</f>
        <v>0</v>
      </c>
      <c r="U6" s="458">
        <f>通所拠点!L6</f>
        <v>0</v>
      </c>
      <c r="V6" s="504">
        <f>通所拠点!M6</f>
        <v>0</v>
      </c>
      <c r="W6" s="505">
        <f>SUM(K6+N6+Q6+T6)</f>
        <v>3465</v>
      </c>
      <c r="X6" s="458">
        <f>SUM(L6+O6+R6+U6)</f>
        <v>0</v>
      </c>
      <c r="Y6" s="459">
        <f t="shared" ref="Y6:Y69" si="0">SUM(M6+P6+S6+V6)</f>
        <v>3465</v>
      </c>
    </row>
    <row r="7" spans="1:25" ht="27.95" customHeight="1" x14ac:dyDescent="0.15">
      <c r="A7" s="660"/>
      <c r="B7" s="660"/>
      <c r="C7" s="663"/>
      <c r="D7" s="665"/>
      <c r="E7" s="33" t="s">
        <v>6</v>
      </c>
      <c r="F7" s="701"/>
      <c r="G7" s="694"/>
      <c r="H7" s="633"/>
      <c r="I7" s="696"/>
      <c r="J7" s="420" t="s">
        <v>358</v>
      </c>
      <c r="K7" s="505">
        <f>法人拠点!K7</f>
        <v>2890</v>
      </c>
      <c r="L7" s="458">
        <f>法人拠点!L7</f>
        <v>0</v>
      </c>
      <c r="M7" s="459">
        <f>法人拠点!M7</f>
        <v>2890</v>
      </c>
      <c r="N7" s="503">
        <f>共同募金拠点!K7</f>
        <v>0</v>
      </c>
      <c r="O7" s="458">
        <f>共同募金拠点!L7</f>
        <v>0</v>
      </c>
      <c r="P7" s="504">
        <f>共同募金拠点!M7</f>
        <v>0</v>
      </c>
      <c r="Q7" s="505">
        <f>訪問拠点!K7</f>
        <v>0</v>
      </c>
      <c r="R7" s="458">
        <f>訪問拠点!L7</f>
        <v>0</v>
      </c>
      <c r="S7" s="459">
        <f>訪問拠点!M7</f>
        <v>0</v>
      </c>
      <c r="T7" s="503">
        <f>通所拠点!K7</f>
        <v>0</v>
      </c>
      <c r="U7" s="458">
        <f>通所拠点!L7</f>
        <v>0</v>
      </c>
      <c r="V7" s="504">
        <f>通所拠点!M7</f>
        <v>0</v>
      </c>
      <c r="W7" s="505">
        <f t="shared" ref="W7:W16" si="1">SUM(K7+N7+Q7+T7)</f>
        <v>2890</v>
      </c>
      <c r="X7" s="458">
        <f>SUM(L7+O7+R7+U7)</f>
        <v>0</v>
      </c>
      <c r="Y7" s="459">
        <f t="shared" si="0"/>
        <v>2890</v>
      </c>
    </row>
    <row r="8" spans="1:25" ht="27.95" customHeight="1" x14ac:dyDescent="0.15">
      <c r="A8" s="660"/>
      <c r="B8" s="660"/>
      <c r="C8" s="663"/>
      <c r="D8" s="666"/>
      <c r="E8" s="33" t="s">
        <v>7</v>
      </c>
      <c r="F8" s="701"/>
      <c r="G8" s="694"/>
      <c r="H8" s="633"/>
      <c r="I8" s="696"/>
      <c r="J8" s="420" t="s">
        <v>359</v>
      </c>
      <c r="K8" s="505">
        <f>法人拠点!K8</f>
        <v>375</v>
      </c>
      <c r="L8" s="458">
        <f>法人拠点!L8</f>
        <v>0</v>
      </c>
      <c r="M8" s="459">
        <f>法人拠点!M8</f>
        <v>375</v>
      </c>
      <c r="N8" s="503">
        <f>共同募金拠点!K8</f>
        <v>0</v>
      </c>
      <c r="O8" s="458">
        <f>共同募金拠点!L8</f>
        <v>0</v>
      </c>
      <c r="P8" s="504">
        <f>共同募金拠点!M8</f>
        <v>0</v>
      </c>
      <c r="Q8" s="505">
        <f>訪問拠点!K8</f>
        <v>0</v>
      </c>
      <c r="R8" s="458">
        <f>訪問拠点!L8</f>
        <v>0</v>
      </c>
      <c r="S8" s="459">
        <f>訪問拠点!M8</f>
        <v>0</v>
      </c>
      <c r="T8" s="503">
        <f>通所拠点!K8</f>
        <v>0</v>
      </c>
      <c r="U8" s="458">
        <f>通所拠点!L8</f>
        <v>0</v>
      </c>
      <c r="V8" s="504">
        <f>通所拠点!M8</f>
        <v>0</v>
      </c>
      <c r="W8" s="505">
        <f t="shared" si="1"/>
        <v>375</v>
      </c>
      <c r="X8" s="458">
        <f>SUM(L8+O8+R8+U8)</f>
        <v>0</v>
      </c>
      <c r="Y8" s="459">
        <f t="shared" si="0"/>
        <v>375</v>
      </c>
    </row>
    <row r="9" spans="1:25" ht="27.95" customHeight="1" thickBot="1" x14ac:dyDescent="0.2">
      <c r="A9" s="660"/>
      <c r="B9" s="660"/>
      <c r="C9" s="664"/>
      <c r="D9" s="667"/>
      <c r="E9" s="33" t="s">
        <v>8</v>
      </c>
      <c r="F9" s="701"/>
      <c r="G9" s="694"/>
      <c r="H9" s="634"/>
      <c r="I9" s="698"/>
      <c r="J9" s="421" t="s">
        <v>360</v>
      </c>
      <c r="K9" s="506">
        <f>法人拠点!K9</f>
        <v>200</v>
      </c>
      <c r="L9" s="479">
        <f>法人拠点!L9</f>
        <v>0</v>
      </c>
      <c r="M9" s="507">
        <f>法人拠点!M9</f>
        <v>200</v>
      </c>
      <c r="N9" s="508">
        <f>共同募金拠点!K9</f>
        <v>0</v>
      </c>
      <c r="O9" s="479">
        <f>共同募金拠点!L9</f>
        <v>0</v>
      </c>
      <c r="P9" s="509">
        <f>共同募金拠点!M9</f>
        <v>0</v>
      </c>
      <c r="Q9" s="506">
        <f>訪問拠点!K9</f>
        <v>0</v>
      </c>
      <c r="R9" s="479">
        <f>訪問拠点!L9</f>
        <v>0</v>
      </c>
      <c r="S9" s="507">
        <f>訪問拠点!M9</f>
        <v>0</v>
      </c>
      <c r="T9" s="508">
        <f>通所拠点!K9</f>
        <v>0</v>
      </c>
      <c r="U9" s="479">
        <f>通所拠点!L9</f>
        <v>0</v>
      </c>
      <c r="V9" s="509">
        <f>通所拠点!M9</f>
        <v>0</v>
      </c>
      <c r="W9" s="506">
        <f t="shared" si="1"/>
        <v>200</v>
      </c>
      <c r="X9" s="479">
        <f t="shared" ref="X9:X72" si="2">SUM(L9+O9+R9+U9)</f>
        <v>0</v>
      </c>
      <c r="Y9" s="507">
        <f t="shared" si="0"/>
        <v>200</v>
      </c>
    </row>
    <row r="10" spans="1:25" ht="27.95" customHeight="1" x14ac:dyDescent="0.15">
      <c r="A10" s="660"/>
      <c r="B10" s="660"/>
      <c r="C10" s="3" t="s">
        <v>9</v>
      </c>
      <c r="D10" s="28"/>
      <c r="E10" s="33"/>
      <c r="F10" s="701"/>
      <c r="G10" s="694"/>
      <c r="H10" s="639" t="s">
        <v>9</v>
      </c>
      <c r="I10" s="274"/>
      <c r="J10" s="422"/>
      <c r="K10" s="510">
        <f>法人拠点!K10</f>
        <v>2500</v>
      </c>
      <c r="L10" s="486">
        <f>法人拠点!L10</f>
        <v>0</v>
      </c>
      <c r="M10" s="511">
        <f>法人拠点!M10</f>
        <v>2500</v>
      </c>
      <c r="N10" s="512">
        <f>共同募金拠点!K10</f>
        <v>0</v>
      </c>
      <c r="O10" s="486">
        <f>共同募金拠点!L10</f>
        <v>0</v>
      </c>
      <c r="P10" s="513">
        <f>共同募金拠点!M10</f>
        <v>0</v>
      </c>
      <c r="Q10" s="510">
        <f>訪問拠点!K10</f>
        <v>0</v>
      </c>
      <c r="R10" s="486">
        <f>訪問拠点!L10</f>
        <v>0</v>
      </c>
      <c r="S10" s="511">
        <f>訪問拠点!M10</f>
        <v>0</v>
      </c>
      <c r="T10" s="512">
        <f>通所拠点!K10</f>
        <v>0</v>
      </c>
      <c r="U10" s="486">
        <f>通所拠点!L10</f>
        <v>0</v>
      </c>
      <c r="V10" s="513">
        <f>通所拠点!M10</f>
        <v>0</v>
      </c>
      <c r="W10" s="510">
        <f t="shared" si="1"/>
        <v>2500</v>
      </c>
      <c r="X10" s="486">
        <f t="shared" si="2"/>
        <v>0</v>
      </c>
      <c r="Y10" s="511">
        <f t="shared" si="0"/>
        <v>2500</v>
      </c>
    </row>
    <row r="11" spans="1:25" ht="27.95" customHeight="1" x14ac:dyDescent="0.15">
      <c r="A11" s="660"/>
      <c r="B11" s="660"/>
      <c r="C11" s="662"/>
      <c r="D11" s="28" t="s">
        <v>9</v>
      </c>
      <c r="E11" s="33"/>
      <c r="F11" s="701"/>
      <c r="G11" s="694"/>
      <c r="H11" s="633"/>
      <c r="I11" s="695" t="s">
        <v>9</v>
      </c>
      <c r="J11" s="420"/>
      <c r="K11" s="505">
        <f>法人拠点!K11</f>
        <v>2500</v>
      </c>
      <c r="L11" s="458">
        <f>法人拠点!L11</f>
        <v>0</v>
      </c>
      <c r="M11" s="459">
        <f>法人拠点!M11</f>
        <v>2500</v>
      </c>
      <c r="N11" s="503">
        <f>共同募金拠点!K11</f>
        <v>0</v>
      </c>
      <c r="O11" s="458">
        <f>共同募金拠点!L11</f>
        <v>0</v>
      </c>
      <c r="P11" s="504">
        <f>共同募金拠点!M11</f>
        <v>0</v>
      </c>
      <c r="Q11" s="505">
        <f>訪問拠点!K11</f>
        <v>0</v>
      </c>
      <c r="R11" s="458">
        <f>訪問拠点!L11</f>
        <v>0</v>
      </c>
      <c r="S11" s="459">
        <f>訪問拠点!M11</f>
        <v>0</v>
      </c>
      <c r="T11" s="503">
        <f>通所拠点!K11</f>
        <v>0</v>
      </c>
      <c r="U11" s="458">
        <f>通所拠点!L11</f>
        <v>0</v>
      </c>
      <c r="V11" s="504">
        <f>通所拠点!M11</f>
        <v>0</v>
      </c>
      <c r="W11" s="505">
        <f t="shared" si="1"/>
        <v>2500</v>
      </c>
      <c r="X11" s="458">
        <f t="shared" si="2"/>
        <v>0</v>
      </c>
      <c r="Y11" s="459">
        <f t="shared" si="0"/>
        <v>2500</v>
      </c>
    </row>
    <row r="12" spans="1:25" ht="27.95" customHeight="1" x14ac:dyDescent="0.15">
      <c r="A12" s="660"/>
      <c r="B12" s="660"/>
      <c r="C12" s="663"/>
      <c r="D12" s="665"/>
      <c r="E12" s="33" t="s">
        <v>10</v>
      </c>
      <c r="F12" s="701"/>
      <c r="G12" s="694"/>
      <c r="H12" s="633"/>
      <c r="I12" s="696"/>
      <c r="J12" s="420" t="s">
        <v>362</v>
      </c>
      <c r="K12" s="505">
        <f>法人拠点!K12</f>
        <v>2500</v>
      </c>
      <c r="L12" s="458">
        <f>法人拠点!L12</f>
        <v>0</v>
      </c>
      <c r="M12" s="459">
        <f>法人拠点!M12</f>
        <v>2500</v>
      </c>
      <c r="N12" s="503">
        <f>共同募金拠点!K12</f>
        <v>0</v>
      </c>
      <c r="O12" s="458">
        <f>共同募金拠点!L12</f>
        <v>0</v>
      </c>
      <c r="P12" s="504">
        <f>共同募金拠点!M12</f>
        <v>0</v>
      </c>
      <c r="Q12" s="505">
        <f>訪問拠点!K12</f>
        <v>0</v>
      </c>
      <c r="R12" s="458">
        <f>訪問拠点!L12</f>
        <v>0</v>
      </c>
      <c r="S12" s="459">
        <f>訪問拠点!M12</f>
        <v>0</v>
      </c>
      <c r="T12" s="503">
        <f>通所拠点!K12</f>
        <v>0</v>
      </c>
      <c r="U12" s="458">
        <f>通所拠点!L12</f>
        <v>0</v>
      </c>
      <c r="V12" s="504">
        <f>通所拠点!M12</f>
        <v>0</v>
      </c>
      <c r="W12" s="505">
        <f t="shared" si="1"/>
        <v>2500</v>
      </c>
      <c r="X12" s="458">
        <f t="shared" si="2"/>
        <v>0</v>
      </c>
      <c r="Y12" s="459">
        <f t="shared" si="0"/>
        <v>2500</v>
      </c>
    </row>
    <row r="13" spans="1:25" ht="27.95" customHeight="1" x14ac:dyDescent="0.15">
      <c r="A13" s="660"/>
      <c r="B13" s="660"/>
      <c r="C13" s="664"/>
      <c r="D13" s="667"/>
      <c r="E13" s="33" t="s">
        <v>11</v>
      </c>
      <c r="F13" s="701"/>
      <c r="G13" s="694"/>
      <c r="H13" s="633"/>
      <c r="I13" s="697"/>
      <c r="J13" s="420" t="s">
        <v>837</v>
      </c>
      <c r="K13" s="505">
        <f>法人拠点!K13</f>
        <v>0</v>
      </c>
      <c r="L13" s="458">
        <f>法人拠点!L13</f>
        <v>0</v>
      </c>
      <c r="M13" s="459">
        <f>法人拠点!M13</f>
        <v>0</v>
      </c>
      <c r="N13" s="503">
        <f>共同募金拠点!K13</f>
        <v>0</v>
      </c>
      <c r="O13" s="458">
        <f>共同募金拠点!L13</f>
        <v>0</v>
      </c>
      <c r="P13" s="504">
        <f>共同募金拠点!M13</f>
        <v>0</v>
      </c>
      <c r="Q13" s="505">
        <f>訪問拠点!K13</f>
        <v>0</v>
      </c>
      <c r="R13" s="458">
        <f>訪問拠点!L13</f>
        <v>0</v>
      </c>
      <c r="S13" s="459">
        <f>訪問拠点!M13</f>
        <v>0</v>
      </c>
      <c r="T13" s="503">
        <f>通所拠点!K13</f>
        <v>0</v>
      </c>
      <c r="U13" s="458">
        <f>通所拠点!L13</f>
        <v>0</v>
      </c>
      <c r="V13" s="504">
        <f>通所拠点!M13</f>
        <v>0</v>
      </c>
      <c r="W13" s="505">
        <f t="shared" si="1"/>
        <v>0</v>
      </c>
      <c r="X13" s="458">
        <f t="shared" si="2"/>
        <v>0</v>
      </c>
      <c r="Y13" s="459">
        <f t="shared" si="0"/>
        <v>0</v>
      </c>
    </row>
    <row r="14" spans="1:25" ht="27.95" customHeight="1" thickBot="1" x14ac:dyDescent="0.2">
      <c r="A14" s="660"/>
      <c r="B14" s="660"/>
      <c r="C14" s="295"/>
      <c r="D14" s="296"/>
      <c r="E14" s="33"/>
      <c r="F14" s="701"/>
      <c r="G14" s="694"/>
      <c r="H14" s="634"/>
      <c r="I14" s="368" t="s">
        <v>364</v>
      </c>
      <c r="J14" s="423"/>
      <c r="K14" s="506">
        <f>法人拠点!K14</f>
        <v>0</v>
      </c>
      <c r="L14" s="479">
        <f>法人拠点!L14</f>
        <v>0</v>
      </c>
      <c r="M14" s="507">
        <f>法人拠点!M14</f>
        <v>0</v>
      </c>
      <c r="N14" s="508">
        <f>共同募金拠点!K14</f>
        <v>0</v>
      </c>
      <c r="O14" s="479">
        <f>共同募金拠点!L14</f>
        <v>0</v>
      </c>
      <c r="P14" s="509">
        <f>共同募金拠点!M14</f>
        <v>0</v>
      </c>
      <c r="Q14" s="506">
        <f>訪問拠点!K14</f>
        <v>0</v>
      </c>
      <c r="R14" s="479">
        <f>訪問拠点!L14</f>
        <v>0</v>
      </c>
      <c r="S14" s="507">
        <f>訪問拠点!M14</f>
        <v>0</v>
      </c>
      <c r="T14" s="508">
        <f>通所拠点!K14</f>
        <v>0</v>
      </c>
      <c r="U14" s="479">
        <f>通所拠点!L14</f>
        <v>0</v>
      </c>
      <c r="V14" s="509">
        <f>通所拠点!M14</f>
        <v>0</v>
      </c>
      <c r="W14" s="506">
        <f t="shared" si="1"/>
        <v>0</v>
      </c>
      <c r="X14" s="479">
        <f t="shared" si="2"/>
        <v>0</v>
      </c>
      <c r="Y14" s="507">
        <f t="shared" si="0"/>
        <v>0</v>
      </c>
    </row>
    <row r="15" spans="1:25" ht="27.95" customHeight="1" x14ac:dyDescent="0.15">
      <c r="A15" s="660"/>
      <c r="B15" s="660"/>
      <c r="C15" s="3" t="s">
        <v>12</v>
      </c>
      <c r="D15" s="28"/>
      <c r="E15" s="33"/>
      <c r="F15" s="290"/>
      <c r="G15" s="694"/>
      <c r="H15" s="639" t="s">
        <v>12</v>
      </c>
      <c r="I15" s="274"/>
      <c r="J15" s="424"/>
      <c r="K15" s="510">
        <f>法人拠点!K15</f>
        <v>10300</v>
      </c>
      <c r="L15" s="486">
        <f>法人拠点!L15</f>
        <v>0</v>
      </c>
      <c r="M15" s="511">
        <f>法人拠点!M15</f>
        <v>10300</v>
      </c>
      <c r="N15" s="512">
        <f>共同募金拠点!K15</f>
        <v>2759</v>
      </c>
      <c r="O15" s="486">
        <f>共同募金拠点!L15</f>
        <v>0</v>
      </c>
      <c r="P15" s="513">
        <f>共同募金拠点!M15</f>
        <v>2759</v>
      </c>
      <c r="Q15" s="510">
        <f>訪問拠点!K15</f>
        <v>0</v>
      </c>
      <c r="R15" s="486">
        <f>訪問拠点!L15</f>
        <v>0</v>
      </c>
      <c r="S15" s="511">
        <f>訪問拠点!M15</f>
        <v>0</v>
      </c>
      <c r="T15" s="512">
        <f>通所拠点!K15</f>
        <v>0</v>
      </c>
      <c r="U15" s="486">
        <f>通所拠点!L15</f>
        <v>0</v>
      </c>
      <c r="V15" s="513">
        <f>通所拠点!M15</f>
        <v>0</v>
      </c>
      <c r="W15" s="510">
        <f t="shared" si="1"/>
        <v>13059</v>
      </c>
      <c r="X15" s="486">
        <f t="shared" si="2"/>
        <v>0</v>
      </c>
      <c r="Y15" s="511">
        <f t="shared" si="0"/>
        <v>13059</v>
      </c>
    </row>
    <row r="16" spans="1:25" ht="27.95" customHeight="1" x14ac:dyDescent="0.15">
      <c r="A16" s="660"/>
      <c r="B16" s="660"/>
      <c r="C16" s="663"/>
      <c r="D16" s="28" t="s">
        <v>13</v>
      </c>
      <c r="E16" s="33"/>
      <c r="F16" s="290"/>
      <c r="G16" s="288"/>
      <c r="H16" s="633"/>
      <c r="I16" s="273" t="s">
        <v>13</v>
      </c>
      <c r="J16" s="419"/>
      <c r="K16" s="505">
        <f>法人拠点!K16</f>
        <v>0</v>
      </c>
      <c r="L16" s="458">
        <f>法人拠点!L16</f>
        <v>0</v>
      </c>
      <c r="M16" s="459">
        <f>法人拠点!M16</f>
        <v>0</v>
      </c>
      <c r="N16" s="503">
        <f>共同募金拠点!K16</f>
        <v>0</v>
      </c>
      <c r="O16" s="458">
        <f>共同募金拠点!L16</f>
        <v>0</v>
      </c>
      <c r="P16" s="504">
        <f>共同募金拠点!M16</f>
        <v>0</v>
      </c>
      <c r="Q16" s="505">
        <f>訪問拠点!K16</f>
        <v>0</v>
      </c>
      <c r="R16" s="458">
        <f>訪問拠点!L16</f>
        <v>0</v>
      </c>
      <c r="S16" s="459">
        <f>訪問拠点!M16</f>
        <v>0</v>
      </c>
      <c r="T16" s="503">
        <f>通所拠点!K16</f>
        <v>0</v>
      </c>
      <c r="U16" s="458">
        <f>通所拠点!L16</f>
        <v>0</v>
      </c>
      <c r="V16" s="504">
        <f>通所拠点!M16</f>
        <v>0</v>
      </c>
      <c r="W16" s="505">
        <f t="shared" si="1"/>
        <v>0</v>
      </c>
      <c r="X16" s="458">
        <f t="shared" si="2"/>
        <v>0</v>
      </c>
      <c r="Y16" s="459">
        <f t="shared" si="0"/>
        <v>0</v>
      </c>
    </row>
    <row r="17" spans="1:25" ht="27.95" customHeight="1" x14ac:dyDescent="0.15">
      <c r="A17" s="660"/>
      <c r="B17" s="660"/>
      <c r="C17" s="663"/>
      <c r="D17" s="28" t="s">
        <v>14</v>
      </c>
      <c r="E17" s="33"/>
      <c r="F17" s="290"/>
      <c r="G17" s="288"/>
      <c r="H17" s="633"/>
      <c r="I17" s="695" t="s">
        <v>14</v>
      </c>
      <c r="J17" s="419"/>
      <c r="K17" s="505">
        <f>法人拠点!K17</f>
        <v>10300</v>
      </c>
      <c r="L17" s="458">
        <f>法人拠点!L17</f>
        <v>0</v>
      </c>
      <c r="M17" s="459">
        <f>法人拠点!M17</f>
        <v>10300</v>
      </c>
      <c r="N17" s="503">
        <f>共同募金拠点!K17</f>
        <v>0</v>
      </c>
      <c r="O17" s="458">
        <f>共同募金拠点!L17</f>
        <v>0</v>
      </c>
      <c r="P17" s="504">
        <f>共同募金拠点!M17</f>
        <v>0</v>
      </c>
      <c r="Q17" s="505">
        <f>訪問拠点!K17</f>
        <v>0</v>
      </c>
      <c r="R17" s="458">
        <f>訪問拠点!L17</f>
        <v>0</v>
      </c>
      <c r="S17" s="459">
        <f>訪問拠点!M17</f>
        <v>0</v>
      </c>
      <c r="T17" s="503">
        <f>通所拠点!K17</f>
        <v>0</v>
      </c>
      <c r="U17" s="458">
        <f>通所拠点!L17</f>
        <v>0</v>
      </c>
      <c r="V17" s="504">
        <f>通所拠点!M17</f>
        <v>0</v>
      </c>
      <c r="W17" s="505">
        <f>SUM(K17+N17+Q17+T17)</f>
        <v>10300</v>
      </c>
      <c r="X17" s="458">
        <f t="shared" si="2"/>
        <v>0</v>
      </c>
      <c r="Y17" s="459">
        <f t="shared" si="0"/>
        <v>10300</v>
      </c>
    </row>
    <row r="18" spans="1:25" ht="27.95" customHeight="1" x14ac:dyDescent="0.15">
      <c r="A18" s="660"/>
      <c r="B18" s="660"/>
      <c r="C18" s="663"/>
      <c r="D18" s="28"/>
      <c r="E18" s="33" t="s">
        <v>14</v>
      </c>
      <c r="F18" s="290"/>
      <c r="G18" s="288"/>
      <c r="H18" s="633"/>
      <c r="I18" s="696"/>
      <c r="J18" s="419" t="s">
        <v>365</v>
      </c>
      <c r="K18" s="505">
        <f>法人拠点!K18</f>
        <v>7800</v>
      </c>
      <c r="L18" s="458">
        <f>法人拠点!L18</f>
        <v>0</v>
      </c>
      <c r="M18" s="459">
        <f>法人拠点!M18</f>
        <v>7800</v>
      </c>
      <c r="N18" s="503">
        <f>共同募金拠点!K18</f>
        <v>0</v>
      </c>
      <c r="O18" s="458">
        <f>共同募金拠点!L18</f>
        <v>0</v>
      </c>
      <c r="P18" s="504">
        <f>共同募金拠点!M18</f>
        <v>0</v>
      </c>
      <c r="Q18" s="505">
        <f>訪問拠点!K18</f>
        <v>0</v>
      </c>
      <c r="R18" s="458">
        <f>訪問拠点!L18</f>
        <v>0</v>
      </c>
      <c r="S18" s="459">
        <f>訪問拠点!M18</f>
        <v>0</v>
      </c>
      <c r="T18" s="503">
        <f>通所拠点!K18</f>
        <v>0</v>
      </c>
      <c r="U18" s="458">
        <f>通所拠点!L18</f>
        <v>0</v>
      </c>
      <c r="V18" s="504">
        <f>通所拠点!M18</f>
        <v>0</v>
      </c>
      <c r="W18" s="505">
        <f t="shared" ref="W18:W81" si="3">SUM(K18+N18+Q18+T18)</f>
        <v>7800</v>
      </c>
      <c r="X18" s="458">
        <f t="shared" si="2"/>
        <v>0</v>
      </c>
      <c r="Y18" s="459">
        <f t="shared" si="0"/>
        <v>7800</v>
      </c>
    </row>
    <row r="19" spans="1:25" ht="27.95" customHeight="1" x14ac:dyDescent="0.15">
      <c r="A19" s="660"/>
      <c r="B19" s="660"/>
      <c r="C19" s="663"/>
      <c r="D19" s="28"/>
      <c r="E19" s="33"/>
      <c r="F19" s="290"/>
      <c r="G19" s="288"/>
      <c r="H19" s="633"/>
      <c r="I19" s="696"/>
      <c r="J19" s="419" t="s">
        <v>366</v>
      </c>
      <c r="K19" s="505">
        <f>法人拠点!K19</f>
        <v>0</v>
      </c>
      <c r="L19" s="458">
        <f>法人拠点!L19</f>
        <v>0</v>
      </c>
      <c r="M19" s="459">
        <f>法人拠点!M19</f>
        <v>0</v>
      </c>
      <c r="N19" s="503">
        <f>共同募金拠点!K19</f>
        <v>0</v>
      </c>
      <c r="O19" s="458">
        <f>共同募金拠点!L19</f>
        <v>0</v>
      </c>
      <c r="P19" s="504">
        <f>共同募金拠点!M19</f>
        <v>0</v>
      </c>
      <c r="Q19" s="505">
        <f>訪問拠点!K19</f>
        <v>0</v>
      </c>
      <c r="R19" s="458">
        <f>訪問拠点!L19</f>
        <v>0</v>
      </c>
      <c r="S19" s="459">
        <f>訪問拠点!M19</f>
        <v>0</v>
      </c>
      <c r="T19" s="503">
        <f>通所拠点!K19</f>
        <v>0</v>
      </c>
      <c r="U19" s="458">
        <f>通所拠点!L19</f>
        <v>0</v>
      </c>
      <c r="V19" s="504">
        <f>通所拠点!M19</f>
        <v>0</v>
      </c>
      <c r="W19" s="505">
        <f t="shared" si="3"/>
        <v>0</v>
      </c>
      <c r="X19" s="458">
        <f t="shared" si="2"/>
        <v>0</v>
      </c>
      <c r="Y19" s="459">
        <f t="shared" si="0"/>
        <v>0</v>
      </c>
    </row>
    <row r="20" spans="1:25" ht="27.95" customHeight="1" x14ac:dyDescent="0.15">
      <c r="A20" s="660"/>
      <c r="B20" s="660"/>
      <c r="C20" s="663"/>
      <c r="D20" s="28"/>
      <c r="E20" s="33"/>
      <c r="F20" s="290"/>
      <c r="G20" s="288"/>
      <c r="H20" s="633"/>
      <c r="I20" s="696"/>
      <c r="J20" s="419" t="s">
        <v>367</v>
      </c>
      <c r="K20" s="505">
        <f>法人拠点!K20</f>
        <v>2500</v>
      </c>
      <c r="L20" s="458">
        <f>法人拠点!L20</f>
        <v>0</v>
      </c>
      <c r="M20" s="459">
        <f>法人拠点!M20</f>
        <v>2500</v>
      </c>
      <c r="N20" s="503">
        <f>共同募金拠点!K20</f>
        <v>0</v>
      </c>
      <c r="O20" s="458">
        <f>共同募金拠点!L20</f>
        <v>0</v>
      </c>
      <c r="P20" s="504">
        <f>共同募金拠点!M20</f>
        <v>0</v>
      </c>
      <c r="Q20" s="505">
        <f>訪問拠点!K20</f>
        <v>0</v>
      </c>
      <c r="R20" s="458">
        <f>訪問拠点!L20</f>
        <v>0</v>
      </c>
      <c r="S20" s="459">
        <f>訪問拠点!M20</f>
        <v>0</v>
      </c>
      <c r="T20" s="503">
        <f>通所拠点!K20</f>
        <v>0</v>
      </c>
      <c r="U20" s="458">
        <f>通所拠点!L20</f>
        <v>0</v>
      </c>
      <c r="V20" s="504">
        <f>通所拠点!M20</f>
        <v>0</v>
      </c>
      <c r="W20" s="505">
        <f t="shared" si="3"/>
        <v>2500</v>
      </c>
      <c r="X20" s="458">
        <f t="shared" si="2"/>
        <v>0</v>
      </c>
      <c r="Y20" s="459">
        <f t="shared" si="0"/>
        <v>2500</v>
      </c>
    </row>
    <row r="21" spans="1:25" ht="27.95" customHeight="1" x14ac:dyDescent="0.15">
      <c r="A21" s="660"/>
      <c r="B21" s="660"/>
      <c r="C21" s="663"/>
      <c r="D21" s="28"/>
      <c r="E21" s="33"/>
      <c r="F21" s="290"/>
      <c r="G21" s="288"/>
      <c r="H21" s="633"/>
      <c r="I21" s="696"/>
      <c r="J21" s="419" t="s">
        <v>604</v>
      </c>
      <c r="K21" s="505">
        <f>法人拠点!K21</f>
        <v>0</v>
      </c>
      <c r="L21" s="458">
        <f>法人拠点!L21</f>
        <v>0</v>
      </c>
      <c r="M21" s="459">
        <f>法人拠点!M21</f>
        <v>0</v>
      </c>
      <c r="N21" s="503">
        <f>共同募金拠点!K21</f>
        <v>0</v>
      </c>
      <c r="O21" s="458">
        <f>共同募金拠点!L21</f>
        <v>0</v>
      </c>
      <c r="P21" s="504">
        <f>共同募金拠点!M21</f>
        <v>0</v>
      </c>
      <c r="Q21" s="505">
        <f>訪問拠点!K21</f>
        <v>0</v>
      </c>
      <c r="R21" s="458">
        <f>訪問拠点!L21</f>
        <v>0</v>
      </c>
      <c r="S21" s="459">
        <f>訪問拠点!M21</f>
        <v>0</v>
      </c>
      <c r="T21" s="503">
        <f>通所拠点!K21</f>
        <v>0</v>
      </c>
      <c r="U21" s="458">
        <f>通所拠点!L21</f>
        <v>0</v>
      </c>
      <c r="V21" s="504">
        <f>通所拠点!M21</f>
        <v>0</v>
      </c>
      <c r="W21" s="505">
        <f t="shared" si="3"/>
        <v>0</v>
      </c>
      <c r="X21" s="458">
        <f t="shared" si="2"/>
        <v>0</v>
      </c>
      <c r="Y21" s="459">
        <f t="shared" si="0"/>
        <v>0</v>
      </c>
    </row>
    <row r="22" spans="1:25" ht="27.95" customHeight="1" x14ac:dyDescent="0.15">
      <c r="A22" s="660"/>
      <c r="B22" s="660"/>
      <c r="C22" s="663"/>
      <c r="D22" s="28"/>
      <c r="E22" s="33"/>
      <c r="F22" s="290"/>
      <c r="G22" s="288"/>
      <c r="H22" s="633"/>
      <c r="I22" s="697"/>
      <c r="J22" s="419" t="s">
        <v>15</v>
      </c>
      <c r="K22" s="505">
        <f>法人拠点!K22</f>
        <v>0</v>
      </c>
      <c r="L22" s="458">
        <f>法人拠点!L22</f>
        <v>0</v>
      </c>
      <c r="M22" s="459">
        <f>法人拠点!M22</f>
        <v>0</v>
      </c>
      <c r="N22" s="503">
        <f>共同募金拠点!K22</f>
        <v>0</v>
      </c>
      <c r="O22" s="458">
        <f>共同募金拠点!L22</f>
        <v>0</v>
      </c>
      <c r="P22" s="504">
        <f>共同募金拠点!M22</f>
        <v>0</v>
      </c>
      <c r="Q22" s="505">
        <f>訪問拠点!K22</f>
        <v>0</v>
      </c>
      <c r="R22" s="458">
        <f>訪問拠点!L22</f>
        <v>0</v>
      </c>
      <c r="S22" s="459">
        <f>訪問拠点!M22</f>
        <v>0</v>
      </c>
      <c r="T22" s="503">
        <f>通所拠点!K22</f>
        <v>0</v>
      </c>
      <c r="U22" s="458">
        <f>通所拠点!L22</f>
        <v>0</v>
      </c>
      <c r="V22" s="504">
        <f>通所拠点!M22</f>
        <v>0</v>
      </c>
      <c r="W22" s="505">
        <f t="shared" si="3"/>
        <v>0</v>
      </c>
      <c r="X22" s="458">
        <f t="shared" si="2"/>
        <v>0</v>
      </c>
      <c r="Y22" s="459">
        <f t="shared" si="0"/>
        <v>0</v>
      </c>
    </row>
    <row r="23" spans="1:25" ht="27.95" customHeight="1" x14ac:dyDescent="0.15">
      <c r="A23" s="660"/>
      <c r="B23" s="660"/>
      <c r="C23" s="663"/>
      <c r="D23" s="28" t="s">
        <v>15</v>
      </c>
      <c r="E23" s="33"/>
      <c r="F23" s="290"/>
      <c r="G23" s="288"/>
      <c r="H23" s="633"/>
      <c r="I23" s="695" t="s">
        <v>15</v>
      </c>
      <c r="J23" s="419"/>
      <c r="K23" s="505">
        <f>法人拠点!K23</f>
        <v>0</v>
      </c>
      <c r="L23" s="458">
        <f>法人拠点!L23</f>
        <v>0</v>
      </c>
      <c r="M23" s="459">
        <f>法人拠点!M23</f>
        <v>0</v>
      </c>
      <c r="N23" s="503">
        <f>共同募金拠点!K23</f>
        <v>0</v>
      </c>
      <c r="O23" s="458">
        <f>共同募金拠点!L23</f>
        <v>0</v>
      </c>
      <c r="P23" s="504">
        <f>共同募金拠点!M23</f>
        <v>0</v>
      </c>
      <c r="Q23" s="505">
        <f>訪問拠点!K23</f>
        <v>0</v>
      </c>
      <c r="R23" s="458">
        <f>訪問拠点!L23</f>
        <v>0</v>
      </c>
      <c r="S23" s="459">
        <f>訪問拠点!M23</f>
        <v>0</v>
      </c>
      <c r="T23" s="503">
        <f>通所拠点!K23</f>
        <v>0</v>
      </c>
      <c r="U23" s="458">
        <f>通所拠点!L23</f>
        <v>0</v>
      </c>
      <c r="V23" s="504">
        <f>通所拠点!M23</f>
        <v>0</v>
      </c>
      <c r="W23" s="505">
        <f t="shared" si="3"/>
        <v>0</v>
      </c>
      <c r="X23" s="458">
        <f t="shared" si="2"/>
        <v>0</v>
      </c>
      <c r="Y23" s="459">
        <f t="shared" si="0"/>
        <v>0</v>
      </c>
    </row>
    <row r="24" spans="1:25" ht="27.95" customHeight="1" x14ac:dyDescent="0.15">
      <c r="A24" s="660"/>
      <c r="B24" s="660"/>
      <c r="C24" s="664"/>
      <c r="D24" s="28"/>
      <c r="E24" s="33" t="s">
        <v>15</v>
      </c>
      <c r="F24" s="290"/>
      <c r="G24" s="288"/>
      <c r="H24" s="633"/>
      <c r="I24" s="697"/>
      <c r="J24" s="420" t="s">
        <v>15</v>
      </c>
      <c r="K24" s="505">
        <f>法人拠点!K24</f>
        <v>0</v>
      </c>
      <c r="L24" s="458">
        <f>法人拠点!L24</f>
        <v>0</v>
      </c>
      <c r="M24" s="459">
        <f>法人拠点!M24</f>
        <v>0</v>
      </c>
      <c r="N24" s="503">
        <f>共同募金拠点!K24</f>
        <v>0</v>
      </c>
      <c r="O24" s="458">
        <f>共同募金拠点!L24</f>
        <v>0</v>
      </c>
      <c r="P24" s="504">
        <f>共同募金拠点!M24</f>
        <v>0</v>
      </c>
      <c r="Q24" s="505">
        <f>訪問拠点!K24</f>
        <v>0</v>
      </c>
      <c r="R24" s="458">
        <f>訪問拠点!L24</f>
        <v>0</v>
      </c>
      <c r="S24" s="459">
        <f>訪問拠点!M24</f>
        <v>0</v>
      </c>
      <c r="T24" s="503">
        <f>通所拠点!K24</f>
        <v>0</v>
      </c>
      <c r="U24" s="458">
        <f>通所拠点!L24</f>
        <v>0</v>
      </c>
      <c r="V24" s="504">
        <f>通所拠点!M24</f>
        <v>0</v>
      </c>
      <c r="W24" s="505">
        <f t="shared" si="3"/>
        <v>0</v>
      </c>
      <c r="X24" s="458">
        <f t="shared" si="2"/>
        <v>0</v>
      </c>
      <c r="Y24" s="459">
        <f t="shared" si="0"/>
        <v>0</v>
      </c>
    </row>
    <row r="25" spans="1:25" ht="27.95" customHeight="1" x14ac:dyDescent="0.15">
      <c r="A25" s="660"/>
      <c r="B25" s="660"/>
      <c r="C25" s="295"/>
      <c r="D25" s="28"/>
      <c r="E25" s="33"/>
      <c r="F25" s="290"/>
      <c r="G25" s="288"/>
      <c r="H25" s="633"/>
      <c r="I25" s="695" t="s">
        <v>29</v>
      </c>
      <c r="J25" s="420"/>
      <c r="K25" s="437">
        <f>法人拠点!K25</f>
        <v>0</v>
      </c>
      <c r="L25" s="417">
        <f>法人拠点!L25</f>
        <v>0</v>
      </c>
      <c r="M25" s="418">
        <f>法人拠点!M25</f>
        <v>0</v>
      </c>
      <c r="N25" s="433">
        <f>共同募金拠点!K25</f>
        <v>2759</v>
      </c>
      <c r="O25" s="417">
        <f>共同募金拠点!L25</f>
        <v>0</v>
      </c>
      <c r="P25" s="441">
        <f>共同募金拠点!M25</f>
        <v>2759</v>
      </c>
      <c r="Q25" s="437">
        <f>訪問拠点!K25</f>
        <v>0</v>
      </c>
      <c r="R25" s="417">
        <f>訪問拠点!L25</f>
        <v>0</v>
      </c>
      <c r="S25" s="418">
        <f>訪問拠点!M25</f>
        <v>0</v>
      </c>
      <c r="T25" s="433">
        <f>通所拠点!K25</f>
        <v>0</v>
      </c>
      <c r="U25" s="417">
        <f>通所拠点!L25</f>
        <v>0</v>
      </c>
      <c r="V25" s="441">
        <f>通所拠点!M25</f>
        <v>0</v>
      </c>
      <c r="W25" s="437">
        <f t="shared" si="3"/>
        <v>2759</v>
      </c>
      <c r="X25" s="417">
        <f t="shared" si="2"/>
        <v>0</v>
      </c>
      <c r="Y25" s="418">
        <f t="shared" si="0"/>
        <v>2759</v>
      </c>
    </row>
    <row r="26" spans="1:25" ht="27.95" customHeight="1" x14ac:dyDescent="0.15">
      <c r="A26" s="660"/>
      <c r="B26" s="660"/>
      <c r="C26" s="295"/>
      <c r="D26" s="28"/>
      <c r="E26" s="33"/>
      <c r="F26" s="290"/>
      <c r="G26" s="288"/>
      <c r="H26" s="633"/>
      <c r="I26" s="696"/>
      <c r="J26" s="420" t="s">
        <v>370</v>
      </c>
      <c r="K26" s="505">
        <f>法人拠点!K26</f>
        <v>0</v>
      </c>
      <c r="L26" s="458">
        <f>法人拠点!L26</f>
        <v>0</v>
      </c>
      <c r="M26" s="459">
        <f>法人拠点!M26</f>
        <v>0</v>
      </c>
      <c r="N26" s="503">
        <f>共同募金拠点!K26</f>
        <v>1112</v>
      </c>
      <c r="O26" s="458">
        <f>共同募金拠点!L26</f>
        <v>0</v>
      </c>
      <c r="P26" s="504">
        <f>共同募金拠点!M26</f>
        <v>1112</v>
      </c>
      <c r="Q26" s="505">
        <f>訪問拠点!K26</f>
        <v>0</v>
      </c>
      <c r="R26" s="458">
        <f>訪問拠点!L26</f>
        <v>0</v>
      </c>
      <c r="S26" s="459">
        <f>訪問拠点!M26</f>
        <v>0</v>
      </c>
      <c r="T26" s="503">
        <f>通所拠点!K26</f>
        <v>0</v>
      </c>
      <c r="U26" s="458">
        <f>通所拠点!L26</f>
        <v>0</v>
      </c>
      <c r="V26" s="504">
        <f>通所拠点!M26</f>
        <v>0</v>
      </c>
      <c r="W26" s="505">
        <f t="shared" si="3"/>
        <v>1112</v>
      </c>
      <c r="X26" s="458">
        <f t="shared" si="2"/>
        <v>0</v>
      </c>
      <c r="Y26" s="459">
        <f t="shared" si="0"/>
        <v>1112</v>
      </c>
    </row>
    <row r="27" spans="1:25" ht="27.95" customHeight="1" x14ac:dyDescent="0.15">
      <c r="A27" s="660"/>
      <c r="B27" s="660"/>
      <c r="C27" s="295"/>
      <c r="D27" s="28"/>
      <c r="E27" s="33"/>
      <c r="F27" s="290"/>
      <c r="G27" s="288"/>
      <c r="H27" s="633"/>
      <c r="I27" s="696"/>
      <c r="J27" s="420" t="s">
        <v>371</v>
      </c>
      <c r="K27" s="505">
        <f>法人拠点!K27</f>
        <v>0</v>
      </c>
      <c r="L27" s="458">
        <f>法人拠点!L27</f>
        <v>0</v>
      </c>
      <c r="M27" s="459">
        <f>法人拠点!M27</f>
        <v>0</v>
      </c>
      <c r="N27" s="503">
        <f>共同募金拠点!K27</f>
        <v>1647</v>
      </c>
      <c r="O27" s="458">
        <f>共同募金拠点!L27</f>
        <v>0</v>
      </c>
      <c r="P27" s="504">
        <f>共同募金拠点!M27</f>
        <v>1647</v>
      </c>
      <c r="Q27" s="505">
        <f>訪問拠点!K27</f>
        <v>0</v>
      </c>
      <c r="R27" s="458">
        <f>訪問拠点!L27</f>
        <v>0</v>
      </c>
      <c r="S27" s="459">
        <f>訪問拠点!M27</f>
        <v>0</v>
      </c>
      <c r="T27" s="503">
        <f>通所拠点!K27</f>
        <v>0</v>
      </c>
      <c r="U27" s="458">
        <f>通所拠点!L27</f>
        <v>0</v>
      </c>
      <c r="V27" s="504">
        <f>通所拠点!M27</f>
        <v>0</v>
      </c>
      <c r="W27" s="505">
        <f t="shared" si="3"/>
        <v>1647</v>
      </c>
      <c r="X27" s="458">
        <f t="shared" si="2"/>
        <v>0</v>
      </c>
      <c r="Y27" s="459">
        <f t="shared" si="0"/>
        <v>1647</v>
      </c>
    </row>
    <row r="28" spans="1:25" ht="27.95" customHeight="1" thickBot="1" x14ac:dyDescent="0.2">
      <c r="A28" s="660"/>
      <c r="B28" s="660"/>
      <c r="C28" s="295"/>
      <c r="D28" s="28"/>
      <c r="E28" s="33"/>
      <c r="F28" s="290"/>
      <c r="G28" s="288"/>
      <c r="H28" s="634"/>
      <c r="I28" s="698"/>
      <c r="J28" s="421" t="s">
        <v>380</v>
      </c>
      <c r="K28" s="506">
        <f>法人拠点!K28</f>
        <v>0</v>
      </c>
      <c r="L28" s="479">
        <f>法人拠点!L28</f>
        <v>0</v>
      </c>
      <c r="M28" s="507">
        <f>法人拠点!M28</f>
        <v>0</v>
      </c>
      <c r="N28" s="508">
        <f>共同募金拠点!K28</f>
        <v>0</v>
      </c>
      <c r="O28" s="479">
        <f>共同募金拠点!L28</f>
        <v>0</v>
      </c>
      <c r="P28" s="509">
        <f>共同募金拠点!M28</f>
        <v>0</v>
      </c>
      <c r="Q28" s="506">
        <f>訪問拠点!K28</f>
        <v>0</v>
      </c>
      <c r="R28" s="479">
        <f>訪問拠点!L28</f>
        <v>0</v>
      </c>
      <c r="S28" s="507">
        <f>訪問拠点!M28</f>
        <v>0</v>
      </c>
      <c r="T28" s="508">
        <f>通所拠点!K28</f>
        <v>0</v>
      </c>
      <c r="U28" s="479">
        <f>通所拠点!L28</f>
        <v>0</v>
      </c>
      <c r="V28" s="509">
        <f>通所拠点!M28</f>
        <v>0</v>
      </c>
      <c r="W28" s="506">
        <f t="shared" si="3"/>
        <v>0</v>
      </c>
      <c r="X28" s="479">
        <f t="shared" si="2"/>
        <v>0</v>
      </c>
      <c r="Y28" s="507">
        <f t="shared" si="0"/>
        <v>0</v>
      </c>
    </row>
    <row r="29" spans="1:25" ht="27.95" customHeight="1" x14ac:dyDescent="0.15">
      <c r="A29" s="660"/>
      <c r="B29" s="660"/>
      <c r="C29" s="3" t="s">
        <v>16</v>
      </c>
      <c r="D29" s="28"/>
      <c r="E29" s="33"/>
      <c r="F29" s="290"/>
      <c r="G29" s="288"/>
      <c r="H29" s="633" t="s">
        <v>16</v>
      </c>
      <c r="I29" s="365"/>
      <c r="J29" s="425"/>
      <c r="K29" s="436">
        <f>法人拠点!K29</f>
        <v>11042</v>
      </c>
      <c r="L29" s="415">
        <f>法人拠点!L29</f>
        <v>0</v>
      </c>
      <c r="M29" s="416">
        <f>法人拠点!M29</f>
        <v>11042</v>
      </c>
      <c r="N29" s="432">
        <f>共同募金拠点!K29</f>
        <v>0</v>
      </c>
      <c r="O29" s="415">
        <f>共同募金拠点!L29</f>
        <v>0</v>
      </c>
      <c r="P29" s="440">
        <f>共同募金拠点!M29</f>
        <v>0</v>
      </c>
      <c r="Q29" s="436">
        <f>訪問拠点!K29</f>
        <v>1000</v>
      </c>
      <c r="R29" s="415">
        <f>訪問拠点!L29</f>
        <v>0</v>
      </c>
      <c r="S29" s="416">
        <f>訪問拠点!M29</f>
        <v>1000</v>
      </c>
      <c r="T29" s="432">
        <f>通所拠点!K29</f>
        <v>0</v>
      </c>
      <c r="U29" s="415">
        <f>通所拠点!L29</f>
        <v>0</v>
      </c>
      <c r="V29" s="440">
        <f>通所拠点!M29</f>
        <v>0</v>
      </c>
      <c r="W29" s="436">
        <f t="shared" si="3"/>
        <v>12042</v>
      </c>
      <c r="X29" s="415">
        <f t="shared" si="2"/>
        <v>0</v>
      </c>
      <c r="Y29" s="416">
        <f t="shared" si="0"/>
        <v>12042</v>
      </c>
    </row>
    <row r="30" spans="1:25" ht="27.95" customHeight="1" x14ac:dyDescent="0.15">
      <c r="A30" s="660"/>
      <c r="B30" s="660"/>
      <c r="C30" s="663"/>
      <c r="D30" s="28"/>
      <c r="E30" s="33" t="s">
        <v>17</v>
      </c>
      <c r="F30" s="290"/>
      <c r="G30" s="288"/>
      <c r="H30" s="633"/>
      <c r="I30" s="695" t="s">
        <v>17</v>
      </c>
      <c r="J30" s="419"/>
      <c r="K30" s="505">
        <f>法人拠点!K30</f>
        <v>0</v>
      </c>
      <c r="L30" s="458">
        <f>法人拠点!L30</f>
        <v>0</v>
      </c>
      <c r="M30" s="459">
        <f>法人拠点!M30</f>
        <v>0</v>
      </c>
      <c r="N30" s="503">
        <f>共同募金拠点!K30</f>
        <v>0</v>
      </c>
      <c r="O30" s="458">
        <f>共同募金拠点!L30</f>
        <v>0</v>
      </c>
      <c r="P30" s="504">
        <f>共同募金拠点!M30</f>
        <v>0</v>
      </c>
      <c r="Q30" s="505">
        <f>訪問拠点!K30</f>
        <v>0</v>
      </c>
      <c r="R30" s="458">
        <f>訪問拠点!L30</f>
        <v>0</v>
      </c>
      <c r="S30" s="459">
        <f>訪問拠点!M30</f>
        <v>0</v>
      </c>
      <c r="T30" s="503">
        <f>通所拠点!K30</f>
        <v>0</v>
      </c>
      <c r="U30" s="458">
        <f>通所拠点!L30</f>
        <v>0</v>
      </c>
      <c r="V30" s="504">
        <f>通所拠点!M30</f>
        <v>0</v>
      </c>
      <c r="W30" s="505">
        <f t="shared" si="3"/>
        <v>0</v>
      </c>
      <c r="X30" s="458">
        <f t="shared" si="2"/>
        <v>0</v>
      </c>
      <c r="Y30" s="459">
        <f t="shared" si="0"/>
        <v>0</v>
      </c>
    </row>
    <row r="31" spans="1:25" ht="27.95" customHeight="1" x14ac:dyDescent="0.15">
      <c r="A31" s="660"/>
      <c r="B31" s="660"/>
      <c r="C31" s="663"/>
      <c r="D31" s="28"/>
      <c r="E31" s="33"/>
      <c r="F31" s="290"/>
      <c r="G31" s="288"/>
      <c r="H31" s="633"/>
      <c r="I31" s="697"/>
      <c r="J31" s="420" t="s">
        <v>17</v>
      </c>
      <c r="K31" s="505">
        <f>法人拠点!K31</f>
        <v>0</v>
      </c>
      <c r="L31" s="458">
        <f>法人拠点!L31</f>
        <v>0</v>
      </c>
      <c r="M31" s="459">
        <f>法人拠点!M31</f>
        <v>0</v>
      </c>
      <c r="N31" s="503">
        <f>共同募金拠点!K31</f>
        <v>0</v>
      </c>
      <c r="O31" s="458">
        <f>共同募金拠点!L31</f>
        <v>0</v>
      </c>
      <c r="P31" s="504">
        <f>共同募金拠点!M31</f>
        <v>0</v>
      </c>
      <c r="Q31" s="505">
        <f>訪問拠点!K31</f>
        <v>0</v>
      </c>
      <c r="R31" s="458">
        <f>訪問拠点!L31</f>
        <v>0</v>
      </c>
      <c r="S31" s="459">
        <f>訪問拠点!M31</f>
        <v>0</v>
      </c>
      <c r="T31" s="503">
        <f>通所拠点!K31</f>
        <v>0</v>
      </c>
      <c r="U31" s="458">
        <f>通所拠点!L31</f>
        <v>0</v>
      </c>
      <c r="V31" s="504">
        <f>通所拠点!M31</f>
        <v>0</v>
      </c>
      <c r="W31" s="505">
        <f t="shared" si="3"/>
        <v>0</v>
      </c>
      <c r="X31" s="458">
        <f t="shared" si="2"/>
        <v>0</v>
      </c>
      <c r="Y31" s="459">
        <f t="shared" si="0"/>
        <v>0</v>
      </c>
    </row>
    <row r="32" spans="1:25" ht="27.95" customHeight="1" x14ac:dyDescent="0.15">
      <c r="A32" s="660"/>
      <c r="B32" s="660"/>
      <c r="C32" s="663"/>
      <c r="D32" s="28" t="s">
        <v>18</v>
      </c>
      <c r="E32" s="33"/>
      <c r="F32" s="290"/>
      <c r="G32" s="288"/>
      <c r="H32" s="633"/>
      <c r="I32" s="695" t="s">
        <v>18</v>
      </c>
      <c r="J32" s="420"/>
      <c r="K32" s="505">
        <f>法人拠点!K32</f>
        <v>7910</v>
      </c>
      <c r="L32" s="458">
        <f>法人拠点!L32</f>
        <v>0</v>
      </c>
      <c r="M32" s="459">
        <f>法人拠点!M32</f>
        <v>7910</v>
      </c>
      <c r="N32" s="503">
        <f>共同募金拠点!K32</f>
        <v>0</v>
      </c>
      <c r="O32" s="458">
        <f>共同募金拠点!L32</f>
        <v>0</v>
      </c>
      <c r="P32" s="504">
        <f>共同募金拠点!M32</f>
        <v>0</v>
      </c>
      <c r="Q32" s="505">
        <f>訪問拠点!K32</f>
        <v>1000</v>
      </c>
      <c r="R32" s="458">
        <f>訪問拠点!L32</f>
        <v>0</v>
      </c>
      <c r="S32" s="459">
        <f>訪問拠点!M32</f>
        <v>1000</v>
      </c>
      <c r="T32" s="503">
        <f>通所拠点!K32</f>
        <v>0</v>
      </c>
      <c r="U32" s="458">
        <f>通所拠点!L32</f>
        <v>0</v>
      </c>
      <c r="V32" s="504">
        <f>通所拠点!M32</f>
        <v>0</v>
      </c>
      <c r="W32" s="505">
        <f t="shared" si="3"/>
        <v>8910</v>
      </c>
      <c r="X32" s="458">
        <f t="shared" si="2"/>
        <v>0</v>
      </c>
      <c r="Y32" s="459">
        <f t="shared" si="0"/>
        <v>8910</v>
      </c>
    </row>
    <row r="33" spans="1:25" ht="27.95" customHeight="1" x14ac:dyDescent="0.15">
      <c r="A33" s="660"/>
      <c r="B33" s="660"/>
      <c r="C33" s="663"/>
      <c r="D33" s="666"/>
      <c r="E33" s="33" t="s">
        <v>19</v>
      </c>
      <c r="F33" s="290"/>
      <c r="G33" s="288"/>
      <c r="H33" s="633"/>
      <c r="I33" s="696"/>
      <c r="J33" s="420" t="s">
        <v>372</v>
      </c>
      <c r="K33" s="505">
        <f>法人拠点!K33</f>
        <v>2207</v>
      </c>
      <c r="L33" s="458">
        <f>法人拠点!L33</f>
        <v>0</v>
      </c>
      <c r="M33" s="459">
        <f>法人拠点!M33</f>
        <v>2207</v>
      </c>
      <c r="N33" s="503">
        <f>共同募金拠点!K33</f>
        <v>0</v>
      </c>
      <c r="O33" s="458">
        <f>共同募金拠点!L33</f>
        <v>0</v>
      </c>
      <c r="P33" s="504">
        <f>共同募金拠点!M33</f>
        <v>0</v>
      </c>
      <c r="Q33" s="505">
        <f>訪問拠点!K33</f>
        <v>0</v>
      </c>
      <c r="R33" s="458">
        <f>訪問拠点!L33</f>
        <v>0</v>
      </c>
      <c r="S33" s="459">
        <f>訪問拠点!M33</f>
        <v>0</v>
      </c>
      <c r="T33" s="503">
        <f>通所拠点!K33</f>
        <v>0</v>
      </c>
      <c r="U33" s="458">
        <f>通所拠点!L33</f>
        <v>0</v>
      </c>
      <c r="V33" s="504">
        <f>通所拠点!M33</f>
        <v>0</v>
      </c>
      <c r="W33" s="505">
        <f t="shared" si="3"/>
        <v>2207</v>
      </c>
      <c r="X33" s="458">
        <f t="shared" si="2"/>
        <v>0</v>
      </c>
      <c r="Y33" s="459">
        <f t="shared" si="0"/>
        <v>2207</v>
      </c>
    </row>
    <row r="34" spans="1:25" ht="27.95" customHeight="1" x14ac:dyDescent="0.15">
      <c r="A34" s="660"/>
      <c r="B34" s="660"/>
      <c r="C34" s="663"/>
      <c r="D34" s="666"/>
      <c r="E34" s="33" t="s">
        <v>20</v>
      </c>
      <c r="F34" s="290"/>
      <c r="G34" s="288"/>
      <c r="H34" s="633"/>
      <c r="I34" s="696"/>
      <c r="J34" s="420" t="s">
        <v>593</v>
      </c>
      <c r="K34" s="505">
        <f>法人拠点!K34</f>
        <v>2312</v>
      </c>
      <c r="L34" s="458">
        <f>法人拠点!L34</f>
        <v>0</v>
      </c>
      <c r="M34" s="459">
        <f>法人拠点!M34</f>
        <v>2312</v>
      </c>
      <c r="N34" s="503">
        <f>共同募金拠点!K34</f>
        <v>0</v>
      </c>
      <c r="O34" s="458">
        <f>共同募金拠点!L34</f>
        <v>0</v>
      </c>
      <c r="P34" s="504">
        <f>共同募金拠点!M34</f>
        <v>0</v>
      </c>
      <c r="Q34" s="505">
        <f>訪問拠点!K34</f>
        <v>0</v>
      </c>
      <c r="R34" s="458">
        <f>訪問拠点!L34</f>
        <v>0</v>
      </c>
      <c r="S34" s="459">
        <f>訪問拠点!M34</f>
        <v>0</v>
      </c>
      <c r="T34" s="503">
        <f>通所拠点!K34</f>
        <v>0</v>
      </c>
      <c r="U34" s="458">
        <f>通所拠点!L34</f>
        <v>0</v>
      </c>
      <c r="V34" s="504">
        <f>通所拠点!M34</f>
        <v>0</v>
      </c>
      <c r="W34" s="505">
        <f t="shared" si="3"/>
        <v>2312</v>
      </c>
      <c r="X34" s="458">
        <f t="shared" si="2"/>
        <v>0</v>
      </c>
      <c r="Y34" s="459">
        <f t="shared" si="0"/>
        <v>2312</v>
      </c>
    </row>
    <row r="35" spans="1:25" ht="27.95" customHeight="1" x14ac:dyDescent="0.15">
      <c r="A35" s="660"/>
      <c r="B35" s="660"/>
      <c r="C35" s="663"/>
      <c r="D35" s="666"/>
      <c r="E35" s="33" t="s">
        <v>21</v>
      </c>
      <c r="F35" s="290"/>
      <c r="G35" s="288"/>
      <c r="H35" s="633"/>
      <c r="I35" s="696"/>
      <c r="J35" s="420" t="s">
        <v>373</v>
      </c>
      <c r="K35" s="505">
        <f>法人拠点!K35</f>
        <v>0</v>
      </c>
      <c r="L35" s="458">
        <f>法人拠点!L35</f>
        <v>0</v>
      </c>
      <c r="M35" s="459">
        <f>法人拠点!M35</f>
        <v>0</v>
      </c>
      <c r="N35" s="503">
        <f>共同募金拠点!K35</f>
        <v>0</v>
      </c>
      <c r="O35" s="458">
        <f>共同募金拠点!L35</f>
        <v>0</v>
      </c>
      <c r="P35" s="504">
        <f>共同募金拠点!M35</f>
        <v>0</v>
      </c>
      <c r="Q35" s="505">
        <f>訪問拠点!K35</f>
        <v>1000</v>
      </c>
      <c r="R35" s="458">
        <f>訪問拠点!L35</f>
        <v>0</v>
      </c>
      <c r="S35" s="459">
        <f>訪問拠点!M35</f>
        <v>1000</v>
      </c>
      <c r="T35" s="503">
        <f>通所拠点!K35</f>
        <v>0</v>
      </c>
      <c r="U35" s="458">
        <f>通所拠点!L35</f>
        <v>0</v>
      </c>
      <c r="V35" s="504">
        <f>通所拠点!M35</f>
        <v>0</v>
      </c>
      <c r="W35" s="505">
        <f t="shared" si="3"/>
        <v>1000</v>
      </c>
      <c r="X35" s="458">
        <f t="shared" si="2"/>
        <v>0</v>
      </c>
      <c r="Y35" s="459">
        <f t="shared" si="0"/>
        <v>1000</v>
      </c>
    </row>
    <row r="36" spans="1:25" ht="27.95" customHeight="1" x14ac:dyDescent="0.15">
      <c r="A36" s="660"/>
      <c r="B36" s="660"/>
      <c r="C36" s="663"/>
      <c r="D36" s="666"/>
      <c r="E36" s="33" t="s">
        <v>246</v>
      </c>
      <c r="F36" s="290"/>
      <c r="G36" s="288"/>
      <c r="H36" s="633"/>
      <c r="I36" s="696"/>
      <c r="J36" s="420" t="s">
        <v>374</v>
      </c>
      <c r="K36" s="505">
        <f>法人拠点!K36</f>
        <v>0</v>
      </c>
      <c r="L36" s="458">
        <f>法人拠点!L36</f>
        <v>0</v>
      </c>
      <c r="M36" s="459">
        <f>法人拠点!M36</f>
        <v>0</v>
      </c>
      <c r="N36" s="503">
        <f>共同募金拠点!K36</f>
        <v>0</v>
      </c>
      <c r="O36" s="458">
        <f>共同募金拠点!L36</f>
        <v>0</v>
      </c>
      <c r="P36" s="504">
        <f>共同募金拠点!M36</f>
        <v>0</v>
      </c>
      <c r="Q36" s="505">
        <f>訪問拠点!K36</f>
        <v>0</v>
      </c>
      <c r="R36" s="458">
        <f>訪問拠点!L36</f>
        <v>0</v>
      </c>
      <c r="S36" s="459">
        <f>訪問拠点!M36</f>
        <v>0</v>
      </c>
      <c r="T36" s="503">
        <f>通所拠点!K36</f>
        <v>0</v>
      </c>
      <c r="U36" s="458">
        <f>通所拠点!L36</f>
        <v>0</v>
      </c>
      <c r="V36" s="504">
        <f>通所拠点!M36</f>
        <v>0</v>
      </c>
      <c r="W36" s="505">
        <f t="shared" si="3"/>
        <v>0</v>
      </c>
      <c r="X36" s="458">
        <f t="shared" si="2"/>
        <v>0</v>
      </c>
      <c r="Y36" s="459">
        <f t="shared" si="0"/>
        <v>0</v>
      </c>
    </row>
    <row r="37" spans="1:25" ht="27.95" customHeight="1" x14ac:dyDescent="0.15">
      <c r="A37" s="660"/>
      <c r="B37" s="660"/>
      <c r="C37" s="663"/>
      <c r="D37" s="666"/>
      <c r="E37" s="33" t="s">
        <v>22</v>
      </c>
      <c r="F37" s="290"/>
      <c r="G37" s="288"/>
      <c r="H37" s="633"/>
      <c r="I37" s="696"/>
      <c r="J37" s="420" t="s">
        <v>375</v>
      </c>
      <c r="K37" s="505">
        <f>法人拠点!K37</f>
        <v>3391</v>
      </c>
      <c r="L37" s="458">
        <f>法人拠点!L37</f>
        <v>0</v>
      </c>
      <c r="M37" s="459">
        <f>法人拠点!M37</f>
        <v>3391</v>
      </c>
      <c r="N37" s="503">
        <f>共同募金拠点!K37</f>
        <v>0</v>
      </c>
      <c r="O37" s="458">
        <f>共同募金拠点!L37</f>
        <v>0</v>
      </c>
      <c r="P37" s="504">
        <f>共同募金拠点!M37</f>
        <v>0</v>
      </c>
      <c r="Q37" s="505">
        <f>訪問拠点!K37</f>
        <v>0</v>
      </c>
      <c r="R37" s="458">
        <f>訪問拠点!L37</f>
        <v>0</v>
      </c>
      <c r="S37" s="459">
        <f>訪問拠点!M37</f>
        <v>0</v>
      </c>
      <c r="T37" s="503">
        <f>通所拠点!K37</f>
        <v>0</v>
      </c>
      <c r="U37" s="458">
        <f>通所拠点!L37</f>
        <v>0</v>
      </c>
      <c r="V37" s="504">
        <f>通所拠点!M37</f>
        <v>0</v>
      </c>
      <c r="W37" s="505">
        <f t="shared" si="3"/>
        <v>3391</v>
      </c>
      <c r="X37" s="458">
        <f t="shared" si="2"/>
        <v>0</v>
      </c>
      <c r="Y37" s="459">
        <f t="shared" si="0"/>
        <v>3391</v>
      </c>
    </row>
    <row r="38" spans="1:25" ht="27.95" customHeight="1" x14ac:dyDescent="0.15">
      <c r="A38" s="660"/>
      <c r="B38" s="660"/>
      <c r="C38" s="663"/>
      <c r="D38" s="667"/>
      <c r="E38" s="33"/>
      <c r="F38" s="290"/>
      <c r="G38" s="288"/>
      <c r="H38" s="633"/>
      <c r="I38" s="696"/>
      <c r="J38" s="420" t="s">
        <v>584</v>
      </c>
      <c r="K38" s="505">
        <f>法人拠点!K38</f>
        <v>0</v>
      </c>
      <c r="L38" s="458">
        <f>法人拠点!L38</f>
        <v>0</v>
      </c>
      <c r="M38" s="459">
        <f>法人拠点!M38</f>
        <v>0</v>
      </c>
      <c r="N38" s="503">
        <f>共同募金拠点!K38</f>
        <v>0</v>
      </c>
      <c r="O38" s="458">
        <f>共同募金拠点!L38</f>
        <v>0</v>
      </c>
      <c r="P38" s="504">
        <f>共同募金拠点!M38</f>
        <v>0</v>
      </c>
      <c r="Q38" s="505">
        <f>訪問拠点!K38</f>
        <v>0</v>
      </c>
      <c r="R38" s="458">
        <f>訪問拠点!L38</f>
        <v>0</v>
      </c>
      <c r="S38" s="459">
        <f>訪問拠点!M38</f>
        <v>0</v>
      </c>
      <c r="T38" s="503">
        <f>通所拠点!K38</f>
        <v>0</v>
      </c>
      <c r="U38" s="458">
        <f>通所拠点!L38</f>
        <v>0</v>
      </c>
      <c r="V38" s="504">
        <f>通所拠点!M38</f>
        <v>0</v>
      </c>
      <c r="W38" s="505">
        <f t="shared" si="3"/>
        <v>0</v>
      </c>
      <c r="X38" s="458">
        <f t="shared" si="2"/>
        <v>0</v>
      </c>
      <c r="Y38" s="459">
        <f t="shared" si="0"/>
        <v>0</v>
      </c>
    </row>
    <row r="39" spans="1:25" ht="27.95" customHeight="1" x14ac:dyDescent="0.15">
      <c r="A39" s="660"/>
      <c r="B39" s="660"/>
      <c r="C39" s="663"/>
      <c r="D39" s="296"/>
      <c r="E39" s="33"/>
      <c r="F39" s="290"/>
      <c r="G39" s="288"/>
      <c r="H39" s="633"/>
      <c r="I39" s="697"/>
      <c r="J39" s="420" t="s">
        <v>378</v>
      </c>
      <c r="K39" s="505">
        <f>法人拠点!K39</f>
        <v>0</v>
      </c>
      <c r="L39" s="458">
        <f>法人拠点!L39</f>
        <v>0</v>
      </c>
      <c r="M39" s="459">
        <f>法人拠点!M39</f>
        <v>0</v>
      </c>
      <c r="N39" s="503">
        <f>共同募金拠点!K39</f>
        <v>0</v>
      </c>
      <c r="O39" s="458">
        <f>共同募金拠点!L39</f>
        <v>0</v>
      </c>
      <c r="P39" s="504">
        <f>共同募金拠点!M39</f>
        <v>0</v>
      </c>
      <c r="Q39" s="505">
        <f>訪問拠点!K39</f>
        <v>0</v>
      </c>
      <c r="R39" s="458">
        <f>訪問拠点!L39</f>
        <v>0</v>
      </c>
      <c r="S39" s="459">
        <f>訪問拠点!M39</f>
        <v>0</v>
      </c>
      <c r="T39" s="503">
        <f>通所拠点!K39</f>
        <v>0</v>
      </c>
      <c r="U39" s="458">
        <f>通所拠点!L39</f>
        <v>0</v>
      </c>
      <c r="V39" s="504">
        <f>通所拠点!M39</f>
        <v>0</v>
      </c>
      <c r="W39" s="505">
        <f t="shared" si="3"/>
        <v>0</v>
      </c>
      <c r="X39" s="458">
        <f t="shared" si="2"/>
        <v>0</v>
      </c>
      <c r="Y39" s="459">
        <f t="shared" si="0"/>
        <v>0</v>
      </c>
    </row>
    <row r="40" spans="1:25" ht="27.95" customHeight="1" x14ac:dyDescent="0.15">
      <c r="A40" s="660"/>
      <c r="B40" s="660"/>
      <c r="C40" s="663"/>
      <c r="D40" s="28" t="s">
        <v>23</v>
      </c>
      <c r="E40" s="33"/>
      <c r="F40" s="290"/>
      <c r="G40" s="288"/>
      <c r="H40" s="633"/>
      <c r="I40" s="695" t="s">
        <v>23</v>
      </c>
      <c r="J40" s="420"/>
      <c r="K40" s="505">
        <f>法人拠点!K40</f>
        <v>3132</v>
      </c>
      <c r="L40" s="458">
        <f>法人拠点!L40</f>
        <v>0</v>
      </c>
      <c r="M40" s="459">
        <f>法人拠点!M40</f>
        <v>3132</v>
      </c>
      <c r="N40" s="503">
        <f>共同募金拠点!K40</f>
        <v>0</v>
      </c>
      <c r="O40" s="458">
        <f>共同募金拠点!L40</f>
        <v>0</v>
      </c>
      <c r="P40" s="504">
        <f>共同募金拠点!M40</f>
        <v>0</v>
      </c>
      <c r="Q40" s="505">
        <f>訪問拠点!K40</f>
        <v>0</v>
      </c>
      <c r="R40" s="458">
        <f>訪問拠点!L40</f>
        <v>0</v>
      </c>
      <c r="S40" s="459">
        <f>訪問拠点!M40</f>
        <v>0</v>
      </c>
      <c r="T40" s="503">
        <f>通所拠点!K40</f>
        <v>0</v>
      </c>
      <c r="U40" s="458">
        <f>通所拠点!L40</f>
        <v>0</v>
      </c>
      <c r="V40" s="504">
        <f>通所拠点!M40</f>
        <v>0</v>
      </c>
      <c r="W40" s="505">
        <f t="shared" si="3"/>
        <v>3132</v>
      </c>
      <c r="X40" s="458">
        <f t="shared" si="2"/>
        <v>0</v>
      </c>
      <c r="Y40" s="459">
        <f t="shared" si="0"/>
        <v>3132</v>
      </c>
    </row>
    <row r="41" spans="1:25" ht="27.95" customHeight="1" x14ac:dyDescent="0.15">
      <c r="A41" s="660"/>
      <c r="B41" s="660"/>
      <c r="C41" s="663"/>
      <c r="D41" s="665"/>
      <c r="E41" s="33" t="s">
        <v>23</v>
      </c>
      <c r="F41" s="290"/>
      <c r="G41" s="288"/>
      <c r="H41" s="633"/>
      <c r="I41" s="696"/>
      <c r="J41" s="420" t="s">
        <v>23</v>
      </c>
      <c r="K41" s="505">
        <f>法人拠点!K41</f>
        <v>0</v>
      </c>
      <c r="L41" s="458">
        <f>法人拠点!L41</f>
        <v>0</v>
      </c>
      <c r="M41" s="459">
        <f>法人拠点!M41</f>
        <v>0</v>
      </c>
      <c r="N41" s="503">
        <f>共同募金拠点!K41</f>
        <v>0</v>
      </c>
      <c r="O41" s="458">
        <f>共同募金拠点!L41</f>
        <v>0</v>
      </c>
      <c r="P41" s="504">
        <f>共同募金拠点!M41</f>
        <v>0</v>
      </c>
      <c r="Q41" s="505">
        <f>訪問拠点!K41</f>
        <v>0</v>
      </c>
      <c r="R41" s="458">
        <f>訪問拠点!L41</f>
        <v>0</v>
      </c>
      <c r="S41" s="459">
        <f>訪問拠点!M41</f>
        <v>0</v>
      </c>
      <c r="T41" s="503">
        <f>通所拠点!K41</f>
        <v>0</v>
      </c>
      <c r="U41" s="458">
        <f>通所拠点!L41</f>
        <v>0</v>
      </c>
      <c r="V41" s="504">
        <f>通所拠点!M41</f>
        <v>0</v>
      </c>
      <c r="W41" s="505">
        <f t="shared" si="3"/>
        <v>0</v>
      </c>
      <c r="X41" s="458">
        <f t="shared" si="2"/>
        <v>0</v>
      </c>
      <c r="Y41" s="459">
        <f t="shared" si="0"/>
        <v>0</v>
      </c>
    </row>
    <row r="42" spans="1:25" ht="27.95" customHeight="1" x14ac:dyDescent="0.15">
      <c r="A42" s="660"/>
      <c r="B42" s="660"/>
      <c r="C42" s="663"/>
      <c r="D42" s="666"/>
      <c r="E42" s="33" t="s">
        <v>569</v>
      </c>
      <c r="F42" s="290"/>
      <c r="G42" s="288"/>
      <c r="H42" s="633"/>
      <c r="I42" s="696"/>
      <c r="J42" s="420" t="s">
        <v>376</v>
      </c>
      <c r="K42" s="505">
        <f>法人拠点!K42</f>
        <v>100</v>
      </c>
      <c r="L42" s="458">
        <f>法人拠点!L42</f>
        <v>0</v>
      </c>
      <c r="M42" s="459">
        <f>法人拠点!M42</f>
        <v>100</v>
      </c>
      <c r="N42" s="503">
        <f>共同募金拠点!K42</f>
        <v>0</v>
      </c>
      <c r="O42" s="458">
        <f>共同募金拠点!L42</f>
        <v>0</v>
      </c>
      <c r="P42" s="504">
        <f>共同募金拠点!M42</f>
        <v>0</v>
      </c>
      <c r="Q42" s="505">
        <f>訪問拠点!K42</f>
        <v>0</v>
      </c>
      <c r="R42" s="458">
        <f>訪問拠点!L42</f>
        <v>0</v>
      </c>
      <c r="S42" s="459">
        <f>訪問拠点!M42</f>
        <v>0</v>
      </c>
      <c r="T42" s="503">
        <f>通所拠点!K42</f>
        <v>0</v>
      </c>
      <c r="U42" s="458">
        <f>通所拠点!L42</f>
        <v>0</v>
      </c>
      <c r="V42" s="504">
        <f>通所拠点!M42</f>
        <v>0</v>
      </c>
      <c r="W42" s="505">
        <f t="shared" si="3"/>
        <v>100</v>
      </c>
      <c r="X42" s="458">
        <f t="shared" si="2"/>
        <v>0</v>
      </c>
      <c r="Y42" s="459">
        <f t="shared" si="0"/>
        <v>100</v>
      </c>
    </row>
    <row r="43" spans="1:25" ht="27.95" customHeight="1" x14ac:dyDescent="0.15">
      <c r="A43" s="660"/>
      <c r="B43" s="660"/>
      <c r="C43" s="663"/>
      <c r="D43" s="667"/>
      <c r="E43" s="33" t="s">
        <v>24</v>
      </c>
      <c r="F43" s="290"/>
      <c r="G43" s="288"/>
      <c r="H43" s="633"/>
      <c r="I43" s="696"/>
      <c r="J43" s="420" t="s">
        <v>377</v>
      </c>
      <c r="K43" s="505">
        <f>法人拠点!K43</f>
        <v>50</v>
      </c>
      <c r="L43" s="458">
        <f>法人拠点!L43</f>
        <v>0</v>
      </c>
      <c r="M43" s="459">
        <f>法人拠点!M43</f>
        <v>50</v>
      </c>
      <c r="N43" s="503">
        <f>共同募金拠点!K43</f>
        <v>0</v>
      </c>
      <c r="O43" s="458">
        <f>共同募金拠点!L43</f>
        <v>0</v>
      </c>
      <c r="P43" s="504">
        <f>共同募金拠点!M43</f>
        <v>0</v>
      </c>
      <c r="Q43" s="505">
        <f>訪問拠点!K43</f>
        <v>0</v>
      </c>
      <c r="R43" s="458">
        <f>訪問拠点!L43</f>
        <v>0</v>
      </c>
      <c r="S43" s="459">
        <f>訪問拠点!M43</f>
        <v>0</v>
      </c>
      <c r="T43" s="503">
        <f>通所拠点!K43</f>
        <v>0</v>
      </c>
      <c r="U43" s="458">
        <f>通所拠点!L43</f>
        <v>0</v>
      </c>
      <c r="V43" s="504">
        <f>通所拠点!M43</f>
        <v>0</v>
      </c>
      <c r="W43" s="505">
        <f t="shared" si="3"/>
        <v>50</v>
      </c>
      <c r="X43" s="458">
        <f t="shared" si="2"/>
        <v>0</v>
      </c>
      <c r="Y43" s="459">
        <f t="shared" si="0"/>
        <v>50</v>
      </c>
    </row>
    <row r="44" spans="1:25" ht="27.95" customHeight="1" x14ac:dyDescent="0.15">
      <c r="A44" s="660"/>
      <c r="B44" s="660"/>
      <c r="C44" s="663"/>
      <c r="D44" s="296"/>
      <c r="E44" s="33"/>
      <c r="F44" s="290"/>
      <c r="G44" s="288"/>
      <c r="H44" s="633"/>
      <c r="I44" s="696"/>
      <c r="J44" s="420" t="s">
        <v>568</v>
      </c>
      <c r="K44" s="505">
        <f>法人拠点!K44</f>
        <v>2982</v>
      </c>
      <c r="L44" s="458">
        <f>法人拠点!L44</f>
        <v>0</v>
      </c>
      <c r="M44" s="459">
        <f>法人拠点!M44</f>
        <v>2982</v>
      </c>
      <c r="N44" s="503">
        <f>共同募金拠点!K44</f>
        <v>0</v>
      </c>
      <c r="O44" s="458">
        <f>共同募金拠点!L44</f>
        <v>0</v>
      </c>
      <c r="P44" s="504">
        <f>共同募金拠点!M44</f>
        <v>0</v>
      </c>
      <c r="Q44" s="505">
        <f>訪問拠点!K44</f>
        <v>0</v>
      </c>
      <c r="R44" s="458">
        <f>訪問拠点!L44</f>
        <v>0</v>
      </c>
      <c r="S44" s="459">
        <f>訪問拠点!M44</f>
        <v>0</v>
      </c>
      <c r="T44" s="503">
        <f>通所拠点!K44</f>
        <v>0</v>
      </c>
      <c r="U44" s="458">
        <f>通所拠点!L44</f>
        <v>0</v>
      </c>
      <c r="V44" s="504">
        <f>通所拠点!M44</f>
        <v>0</v>
      </c>
      <c r="W44" s="505">
        <f t="shared" si="3"/>
        <v>2982</v>
      </c>
      <c r="X44" s="458">
        <f t="shared" si="2"/>
        <v>0</v>
      </c>
      <c r="Y44" s="459">
        <f t="shared" si="0"/>
        <v>2982</v>
      </c>
    </row>
    <row r="45" spans="1:25" ht="27.95" customHeight="1" x14ac:dyDescent="0.15">
      <c r="A45" s="660"/>
      <c r="B45" s="660"/>
      <c r="C45" s="663"/>
      <c r="D45" s="296"/>
      <c r="E45" s="33"/>
      <c r="F45" s="291"/>
      <c r="G45" s="289"/>
      <c r="H45" s="635"/>
      <c r="I45" s="697"/>
      <c r="J45" s="420" t="s">
        <v>378</v>
      </c>
      <c r="K45" s="505">
        <f>法人拠点!K45</f>
        <v>0</v>
      </c>
      <c r="L45" s="458">
        <f>法人拠点!L45</f>
        <v>0</v>
      </c>
      <c r="M45" s="459">
        <f>法人拠点!M45</f>
        <v>0</v>
      </c>
      <c r="N45" s="503">
        <f>共同募金拠点!K45</f>
        <v>0</v>
      </c>
      <c r="O45" s="458">
        <f>共同募金拠点!L45</f>
        <v>0</v>
      </c>
      <c r="P45" s="504">
        <f>共同募金拠点!M45</f>
        <v>0</v>
      </c>
      <c r="Q45" s="505">
        <f>訪問拠点!K45</f>
        <v>0</v>
      </c>
      <c r="R45" s="458">
        <f>訪問拠点!L45</f>
        <v>0</v>
      </c>
      <c r="S45" s="459">
        <f>訪問拠点!M45</f>
        <v>0</v>
      </c>
      <c r="T45" s="503">
        <f>通所拠点!K45</f>
        <v>0</v>
      </c>
      <c r="U45" s="458">
        <f>通所拠点!L45</f>
        <v>0</v>
      </c>
      <c r="V45" s="504">
        <f>通所拠点!M45</f>
        <v>0</v>
      </c>
      <c r="W45" s="505">
        <f t="shared" si="3"/>
        <v>0</v>
      </c>
      <c r="X45" s="458">
        <f t="shared" si="2"/>
        <v>0</v>
      </c>
      <c r="Y45" s="459">
        <f t="shared" si="0"/>
        <v>0</v>
      </c>
    </row>
    <row r="46" spans="1:25" ht="27.95" customHeight="1" x14ac:dyDescent="0.15">
      <c r="A46" s="660"/>
      <c r="B46" s="660"/>
      <c r="C46" s="3" t="s">
        <v>25</v>
      </c>
      <c r="D46" s="28"/>
      <c r="E46" s="33"/>
      <c r="F46" s="292"/>
      <c r="G46" s="712" t="s">
        <v>4</v>
      </c>
      <c r="H46" s="632" t="s">
        <v>25</v>
      </c>
      <c r="I46" s="273"/>
      <c r="J46" s="419"/>
      <c r="K46" s="505">
        <f>法人拠点!K46</f>
        <v>0</v>
      </c>
      <c r="L46" s="458">
        <f>法人拠点!L46</f>
        <v>0</v>
      </c>
      <c r="M46" s="459">
        <f>法人拠点!M46</f>
        <v>0</v>
      </c>
      <c r="N46" s="503">
        <f>共同募金拠点!K46</f>
        <v>0</v>
      </c>
      <c r="O46" s="458">
        <f>共同募金拠点!L46</f>
        <v>0</v>
      </c>
      <c r="P46" s="504">
        <f>共同募金拠点!M46</f>
        <v>0</v>
      </c>
      <c r="Q46" s="505">
        <f>訪問拠点!K46</f>
        <v>0</v>
      </c>
      <c r="R46" s="458">
        <f>訪問拠点!L46</f>
        <v>0</v>
      </c>
      <c r="S46" s="459">
        <f>訪問拠点!M46</f>
        <v>0</v>
      </c>
      <c r="T46" s="503">
        <f>通所拠点!K46</f>
        <v>0</v>
      </c>
      <c r="U46" s="458">
        <f>通所拠点!L46</f>
        <v>0</v>
      </c>
      <c r="V46" s="504">
        <f>通所拠点!M46</f>
        <v>0</v>
      </c>
      <c r="W46" s="505">
        <f t="shared" si="3"/>
        <v>0</v>
      </c>
      <c r="X46" s="458">
        <f t="shared" si="2"/>
        <v>0</v>
      </c>
      <c r="Y46" s="459">
        <f t="shared" si="0"/>
        <v>0</v>
      </c>
    </row>
    <row r="47" spans="1:25" ht="27.95" customHeight="1" x14ac:dyDescent="0.15">
      <c r="A47" s="660"/>
      <c r="B47" s="660"/>
      <c r="C47" s="663"/>
      <c r="D47" s="28"/>
      <c r="E47" s="33"/>
      <c r="F47" s="701" t="s">
        <v>677</v>
      </c>
      <c r="G47" s="694"/>
      <c r="H47" s="633"/>
      <c r="I47" s="273" t="s">
        <v>379</v>
      </c>
      <c r="J47" s="419"/>
      <c r="K47" s="505">
        <f>法人拠点!K47</f>
        <v>0</v>
      </c>
      <c r="L47" s="458">
        <f>法人拠点!L47</f>
        <v>0</v>
      </c>
      <c r="M47" s="459">
        <f>法人拠点!M47</f>
        <v>0</v>
      </c>
      <c r="N47" s="503">
        <f>共同募金拠点!K47</f>
        <v>0</v>
      </c>
      <c r="O47" s="458">
        <f>共同募金拠点!L47</f>
        <v>0</v>
      </c>
      <c r="P47" s="504">
        <f>共同募金拠点!M47</f>
        <v>0</v>
      </c>
      <c r="Q47" s="505">
        <f>訪問拠点!K47</f>
        <v>0</v>
      </c>
      <c r="R47" s="458">
        <f>訪問拠点!L47</f>
        <v>0</v>
      </c>
      <c r="S47" s="459">
        <f>訪問拠点!M47</f>
        <v>0</v>
      </c>
      <c r="T47" s="503">
        <f>通所拠点!K47</f>
        <v>0</v>
      </c>
      <c r="U47" s="458">
        <f>通所拠点!L47</f>
        <v>0</v>
      </c>
      <c r="V47" s="504">
        <f>通所拠点!M47</f>
        <v>0</v>
      </c>
      <c r="W47" s="505">
        <f t="shared" si="3"/>
        <v>0</v>
      </c>
      <c r="X47" s="458">
        <f t="shared" si="2"/>
        <v>0</v>
      </c>
      <c r="Y47" s="459">
        <f t="shared" si="0"/>
        <v>0</v>
      </c>
    </row>
    <row r="48" spans="1:25" ht="27.95" customHeight="1" x14ac:dyDescent="0.15">
      <c r="A48" s="660"/>
      <c r="B48" s="660"/>
      <c r="C48" s="664"/>
      <c r="D48" s="30" t="s">
        <v>26</v>
      </c>
      <c r="E48" s="33"/>
      <c r="F48" s="701"/>
      <c r="G48" s="694"/>
      <c r="H48" s="635"/>
      <c r="I48" s="273" t="s">
        <v>209</v>
      </c>
      <c r="J48" s="419"/>
      <c r="K48" s="505">
        <f>法人拠点!K48</f>
        <v>0</v>
      </c>
      <c r="L48" s="458">
        <f>法人拠点!L48</f>
        <v>0</v>
      </c>
      <c r="M48" s="459">
        <f>法人拠点!M48</f>
        <v>0</v>
      </c>
      <c r="N48" s="503">
        <f>共同募金拠点!K48</f>
        <v>0</v>
      </c>
      <c r="O48" s="458">
        <f>共同募金拠点!L48</f>
        <v>0</v>
      </c>
      <c r="P48" s="504">
        <f>共同募金拠点!M48</f>
        <v>0</v>
      </c>
      <c r="Q48" s="505">
        <f>訪問拠点!K48</f>
        <v>0</v>
      </c>
      <c r="R48" s="458">
        <f>訪問拠点!L48</f>
        <v>0</v>
      </c>
      <c r="S48" s="459">
        <f>訪問拠点!M48</f>
        <v>0</v>
      </c>
      <c r="T48" s="503">
        <f>通所拠点!K48</f>
        <v>0</v>
      </c>
      <c r="U48" s="458">
        <f>通所拠点!L48</f>
        <v>0</v>
      </c>
      <c r="V48" s="504">
        <f>通所拠点!M48</f>
        <v>0</v>
      </c>
      <c r="W48" s="505">
        <f t="shared" si="3"/>
        <v>0</v>
      </c>
      <c r="X48" s="458">
        <f t="shared" si="2"/>
        <v>0</v>
      </c>
      <c r="Y48" s="459">
        <f t="shared" si="0"/>
        <v>0</v>
      </c>
    </row>
    <row r="49" spans="1:25" ht="27.95" customHeight="1" x14ac:dyDescent="0.15">
      <c r="A49" s="660"/>
      <c r="B49" s="660"/>
      <c r="C49" s="3" t="s">
        <v>27</v>
      </c>
      <c r="D49" s="28"/>
      <c r="E49" s="33"/>
      <c r="F49" s="701"/>
      <c r="G49" s="694"/>
      <c r="H49" s="632" t="s">
        <v>27</v>
      </c>
      <c r="I49" s="273"/>
      <c r="J49" s="419"/>
      <c r="K49" s="505">
        <f>法人拠点!K49</f>
        <v>0</v>
      </c>
      <c r="L49" s="458">
        <f>法人拠点!L49</f>
        <v>0</v>
      </c>
      <c r="M49" s="459">
        <f>法人拠点!M49</f>
        <v>0</v>
      </c>
      <c r="N49" s="503">
        <f>共同募金拠点!K49</f>
        <v>0</v>
      </c>
      <c r="O49" s="458">
        <f>共同募金拠点!L49</f>
        <v>0</v>
      </c>
      <c r="P49" s="504">
        <f>共同募金拠点!M49</f>
        <v>0</v>
      </c>
      <c r="Q49" s="505">
        <f>訪問拠点!K49</f>
        <v>0</v>
      </c>
      <c r="R49" s="458">
        <f>訪問拠点!L49</f>
        <v>0</v>
      </c>
      <c r="S49" s="459">
        <f>訪問拠点!M49</f>
        <v>0</v>
      </c>
      <c r="T49" s="503">
        <f>通所拠点!K49</f>
        <v>0</v>
      </c>
      <c r="U49" s="458">
        <f>通所拠点!L49</f>
        <v>0</v>
      </c>
      <c r="V49" s="504">
        <f>通所拠点!M49</f>
        <v>0</v>
      </c>
      <c r="W49" s="505">
        <f t="shared" si="3"/>
        <v>0</v>
      </c>
      <c r="X49" s="458">
        <f t="shared" si="2"/>
        <v>0</v>
      </c>
      <c r="Y49" s="459">
        <f t="shared" si="0"/>
        <v>0</v>
      </c>
    </row>
    <row r="50" spans="1:25" ht="27.95" customHeight="1" x14ac:dyDescent="0.15">
      <c r="A50" s="660"/>
      <c r="B50" s="660"/>
      <c r="C50" s="3"/>
      <c r="D50" s="28" t="s">
        <v>28</v>
      </c>
      <c r="E50" s="33"/>
      <c r="F50" s="701"/>
      <c r="G50" s="694"/>
      <c r="H50" s="633"/>
      <c r="I50" s="273" t="s">
        <v>28</v>
      </c>
      <c r="J50" s="419"/>
      <c r="K50" s="505">
        <f>法人拠点!K50</f>
        <v>0</v>
      </c>
      <c r="L50" s="458">
        <f>法人拠点!L50</f>
        <v>0</v>
      </c>
      <c r="M50" s="459">
        <f>法人拠点!M50</f>
        <v>0</v>
      </c>
      <c r="N50" s="503">
        <f>共同募金拠点!K50</f>
        <v>0</v>
      </c>
      <c r="O50" s="458">
        <f>共同募金拠点!L50</f>
        <v>0</v>
      </c>
      <c r="P50" s="504">
        <f>共同募金拠点!M50</f>
        <v>0</v>
      </c>
      <c r="Q50" s="505">
        <f>訪問拠点!K50</f>
        <v>0</v>
      </c>
      <c r="R50" s="458">
        <f>訪問拠点!L50</f>
        <v>0</v>
      </c>
      <c r="S50" s="459">
        <f>訪問拠点!M50</f>
        <v>0</v>
      </c>
      <c r="T50" s="503">
        <f>通所拠点!K50</f>
        <v>0</v>
      </c>
      <c r="U50" s="458">
        <f>通所拠点!L50</f>
        <v>0</v>
      </c>
      <c r="V50" s="504">
        <f>通所拠点!M50</f>
        <v>0</v>
      </c>
      <c r="W50" s="505">
        <f t="shared" si="3"/>
        <v>0</v>
      </c>
      <c r="X50" s="458">
        <f t="shared" si="2"/>
        <v>0</v>
      </c>
      <c r="Y50" s="459">
        <f t="shared" si="0"/>
        <v>0</v>
      </c>
    </row>
    <row r="51" spans="1:25" ht="27.95" customHeight="1" thickBot="1" x14ac:dyDescent="0.2">
      <c r="A51" s="660"/>
      <c r="B51" s="660"/>
      <c r="C51" s="3"/>
      <c r="D51" s="28"/>
      <c r="E51" s="33"/>
      <c r="F51" s="701"/>
      <c r="G51" s="694"/>
      <c r="H51" s="634"/>
      <c r="I51" s="380" t="s">
        <v>381</v>
      </c>
      <c r="J51" s="423"/>
      <c r="K51" s="506">
        <f>法人拠点!K51</f>
        <v>0</v>
      </c>
      <c r="L51" s="479">
        <f>法人拠点!L51</f>
        <v>0</v>
      </c>
      <c r="M51" s="507">
        <f>法人拠点!M51</f>
        <v>0</v>
      </c>
      <c r="N51" s="508">
        <f>共同募金拠点!K51</f>
        <v>0</v>
      </c>
      <c r="O51" s="479">
        <f>共同募金拠点!L51</f>
        <v>0</v>
      </c>
      <c r="P51" s="509">
        <f>共同募金拠点!M51</f>
        <v>0</v>
      </c>
      <c r="Q51" s="506">
        <f>訪問拠点!K51</f>
        <v>0</v>
      </c>
      <c r="R51" s="479">
        <f>訪問拠点!L51</f>
        <v>0</v>
      </c>
      <c r="S51" s="507">
        <f>訪問拠点!M51</f>
        <v>0</v>
      </c>
      <c r="T51" s="508">
        <f>通所拠点!K51</f>
        <v>0</v>
      </c>
      <c r="U51" s="479">
        <f>通所拠点!L51</f>
        <v>0</v>
      </c>
      <c r="V51" s="509">
        <f>通所拠点!M51</f>
        <v>0</v>
      </c>
      <c r="W51" s="506">
        <f t="shared" si="3"/>
        <v>0</v>
      </c>
      <c r="X51" s="479">
        <f t="shared" si="2"/>
        <v>0</v>
      </c>
      <c r="Y51" s="507">
        <f t="shared" si="0"/>
        <v>0</v>
      </c>
    </row>
    <row r="52" spans="1:25" ht="27.95" customHeight="1" x14ac:dyDescent="0.15">
      <c r="A52" s="660"/>
      <c r="B52" s="660"/>
      <c r="C52" s="3" t="s">
        <v>30</v>
      </c>
      <c r="D52" s="28"/>
      <c r="E52" s="33"/>
      <c r="F52" s="701"/>
      <c r="G52" s="694"/>
      <c r="H52" s="285" t="s">
        <v>382</v>
      </c>
      <c r="I52" s="365"/>
      <c r="J52" s="425"/>
      <c r="K52" s="436">
        <f>法人拠点!K52</f>
        <v>0</v>
      </c>
      <c r="L52" s="415">
        <f>法人拠点!L52</f>
        <v>0</v>
      </c>
      <c r="M52" s="416">
        <f>法人拠点!M52</f>
        <v>0</v>
      </c>
      <c r="N52" s="432">
        <f>共同募金拠点!K52</f>
        <v>0</v>
      </c>
      <c r="O52" s="415">
        <f>共同募金拠点!L52</f>
        <v>0</v>
      </c>
      <c r="P52" s="440">
        <f>共同募金拠点!M52</f>
        <v>0</v>
      </c>
      <c r="Q52" s="436">
        <f>訪問拠点!K52</f>
        <v>54026</v>
      </c>
      <c r="R52" s="415">
        <f>訪問拠点!L52</f>
        <v>0</v>
      </c>
      <c r="S52" s="416">
        <f>訪問拠点!M52</f>
        <v>54026</v>
      </c>
      <c r="T52" s="432">
        <f>通所拠点!K52</f>
        <v>77384</v>
      </c>
      <c r="U52" s="415">
        <f>通所拠点!L52</f>
        <v>0</v>
      </c>
      <c r="V52" s="440">
        <f>通所拠点!M52</f>
        <v>77384</v>
      </c>
      <c r="W52" s="436">
        <f t="shared" si="3"/>
        <v>131410</v>
      </c>
      <c r="X52" s="415">
        <f t="shared" si="2"/>
        <v>0</v>
      </c>
      <c r="Y52" s="416">
        <f t="shared" si="0"/>
        <v>131410</v>
      </c>
    </row>
    <row r="53" spans="1:25" ht="27.95" customHeight="1" x14ac:dyDescent="0.15">
      <c r="A53" s="660"/>
      <c r="B53" s="660"/>
      <c r="C53" s="663"/>
      <c r="D53" s="28" t="s">
        <v>33</v>
      </c>
      <c r="E53" s="33"/>
      <c r="F53" s="701"/>
      <c r="G53" s="694"/>
      <c r="H53" s="285"/>
      <c r="I53" s="275" t="s">
        <v>33</v>
      </c>
      <c r="J53" s="426"/>
      <c r="K53" s="505">
        <f>法人拠点!K53</f>
        <v>0</v>
      </c>
      <c r="L53" s="458">
        <f>法人拠点!L53</f>
        <v>0</v>
      </c>
      <c r="M53" s="459">
        <f>法人拠点!M53</f>
        <v>0</v>
      </c>
      <c r="N53" s="503">
        <f>共同募金拠点!K53</f>
        <v>0</v>
      </c>
      <c r="O53" s="458">
        <f>共同募金拠点!L53</f>
        <v>0</v>
      </c>
      <c r="P53" s="504">
        <f>共同募金拠点!M53</f>
        <v>0</v>
      </c>
      <c r="Q53" s="505">
        <f>訪問拠点!K53</f>
        <v>48624</v>
      </c>
      <c r="R53" s="458">
        <f>訪問拠点!L53</f>
        <v>0</v>
      </c>
      <c r="S53" s="459">
        <f>訪問拠点!M53</f>
        <v>48624</v>
      </c>
      <c r="T53" s="503">
        <f>通所拠点!K53</f>
        <v>41253</v>
      </c>
      <c r="U53" s="458">
        <f>通所拠点!L53</f>
        <v>0</v>
      </c>
      <c r="V53" s="441">
        <f>通所拠点!M53</f>
        <v>41253</v>
      </c>
      <c r="W53" s="437">
        <f t="shared" si="3"/>
        <v>89877</v>
      </c>
      <c r="X53" s="417">
        <f t="shared" si="2"/>
        <v>0</v>
      </c>
      <c r="Y53" s="418">
        <f t="shared" si="0"/>
        <v>89877</v>
      </c>
    </row>
    <row r="54" spans="1:25" ht="27.95" customHeight="1" x14ac:dyDescent="0.15">
      <c r="A54" s="660"/>
      <c r="B54" s="660"/>
      <c r="C54" s="663"/>
      <c r="D54" s="665"/>
      <c r="E54" s="33" t="s">
        <v>31</v>
      </c>
      <c r="F54" s="701"/>
      <c r="G54" s="694"/>
      <c r="H54" s="285"/>
      <c r="I54" s="696" t="s">
        <v>383</v>
      </c>
      <c r="J54" s="420" t="s">
        <v>31</v>
      </c>
      <c r="K54" s="505">
        <f>法人拠点!K54</f>
        <v>0</v>
      </c>
      <c r="L54" s="458">
        <f>法人拠点!L54</f>
        <v>0</v>
      </c>
      <c r="M54" s="459">
        <f>法人拠点!M54</f>
        <v>0</v>
      </c>
      <c r="N54" s="503">
        <f>共同募金拠点!K54</f>
        <v>0</v>
      </c>
      <c r="O54" s="458">
        <f>共同募金拠点!L54</f>
        <v>0</v>
      </c>
      <c r="P54" s="504">
        <f>共同募金拠点!M54</f>
        <v>0</v>
      </c>
      <c r="Q54" s="505">
        <f>訪問拠点!K54</f>
        <v>45981</v>
      </c>
      <c r="R54" s="458">
        <f>訪問拠点!L54</f>
        <v>0</v>
      </c>
      <c r="S54" s="459">
        <f>訪問拠点!M54</f>
        <v>45981</v>
      </c>
      <c r="T54" s="503">
        <f>通所拠点!K54</f>
        <v>39513</v>
      </c>
      <c r="U54" s="458">
        <f>通所拠点!L54</f>
        <v>0</v>
      </c>
      <c r="V54" s="504">
        <f>通所拠点!M54</f>
        <v>39513</v>
      </c>
      <c r="W54" s="505">
        <f t="shared" si="3"/>
        <v>85494</v>
      </c>
      <c r="X54" s="458">
        <f t="shared" si="2"/>
        <v>0</v>
      </c>
      <c r="Y54" s="459">
        <f t="shared" si="0"/>
        <v>85494</v>
      </c>
    </row>
    <row r="55" spans="1:25" ht="27.95" customHeight="1" x14ac:dyDescent="0.15">
      <c r="A55" s="660"/>
      <c r="B55" s="660"/>
      <c r="C55" s="663"/>
      <c r="D55" s="666"/>
      <c r="E55" s="33" t="s">
        <v>34</v>
      </c>
      <c r="F55" s="701"/>
      <c r="G55" s="694"/>
      <c r="H55" s="285"/>
      <c r="I55" s="696"/>
      <c r="J55" s="420" t="s">
        <v>384</v>
      </c>
      <c r="K55" s="505">
        <f>法人拠点!K55</f>
        <v>0</v>
      </c>
      <c r="L55" s="458">
        <f>法人拠点!L55</f>
        <v>0</v>
      </c>
      <c r="M55" s="459">
        <f>法人拠点!M55</f>
        <v>0</v>
      </c>
      <c r="N55" s="503">
        <f>共同募金拠点!K55</f>
        <v>0</v>
      </c>
      <c r="O55" s="458">
        <f>共同募金拠点!L55</f>
        <v>0</v>
      </c>
      <c r="P55" s="504">
        <f>共同募金拠点!M55</f>
        <v>0</v>
      </c>
      <c r="Q55" s="505">
        <f>訪問拠点!K55</f>
        <v>45981</v>
      </c>
      <c r="R55" s="458">
        <f>訪問拠点!L55</f>
        <v>0</v>
      </c>
      <c r="S55" s="459">
        <f>訪問拠点!M55</f>
        <v>45981</v>
      </c>
      <c r="T55" s="503">
        <f>通所拠点!K55</f>
        <v>0</v>
      </c>
      <c r="U55" s="458">
        <f>通所拠点!L55</f>
        <v>0</v>
      </c>
      <c r="V55" s="504">
        <f>通所拠点!M55</f>
        <v>0</v>
      </c>
      <c r="W55" s="505">
        <f t="shared" si="3"/>
        <v>45981</v>
      </c>
      <c r="X55" s="458">
        <f t="shared" si="2"/>
        <v>0</v>
      </c>
      <c r="Y55" s="459">
        <f t="shared" si="0"/>
        <v>45981</v>
      </c>
    </row>
    <row r="56" spans="1:25" ht="27.95" customHeight="1" x14ac:dyDescent="0.15">
      <c r="A56" s="660"/>
      <c r="B56" s="660"/>
      <c r="C56" s="663"/>
      <c r="D56" s="666"/>
      <c r="E56" s="33" t="s">
        <v>35</v>
      </c>
      <c r="F56" s="701"/>
      <c r="G56" s="694"/>
      <c r="H56" s="285"/>
      <c r="I56" s="696"/>
      <c r="J56" s="420" t="s">
        <v>385</v>
      </c>
      <c r="K56" s="505">
        <f>法人拠点!K56</f>
        <v>0</v>
      </c>
      <c r="L56" s="458">
        <f>法人拠点!L56</f>
        <v>0</v>
      </c>
      <c r="M56" s="459">
        <f>法人拠点!M56</f>
        <v>0</v>
      </c>
      <c r="N56" s="503">
        <f>共同募金拠点!K56</f>
        <v>0</v>
      </c>
      <c r="O56" s="458">
        <f>共同募金拠点!L56</f>
        <v>0</v>
      </c>
      <c r="P56" s="504">
        <f>共同募金拠点!M56</f>
        <v>0</v>
      </c>
      <c r="Q56" s="505">
        <f>訪問拠点!K56</f>
        <v>0</v>
      </c>
      <c r="R56" s="458">
        <f>訪問拠点!L56</f>
        <v>0</v>
      </c>
      <c r="S56" s="459">
        <f>訪問拠点!M56</f>
        <v>0</v>
      </c>
      <c r="T56" s="503">
        <f>通所拠点!K56</f>
        <v>39513</v>
      </c>
      <c r="U56" s="458">
        <f>通所拠点!L56</f>
        <v>0</v>
      </c>
      <c r="V56" s="504">
        <f>通所拠点!M56</f>
        <v>39513</v>
      </c>
      <c r="W56" s="505">
        <f t="shared" si="3"/>
        <v>39513</v>
      </c>
      <c r="X56" s="458">
        <f t="shared" si="2"/>
        <v>0</v>
      </c>
      <c r="Y56" s="459">
        <f t="shared" si="0"/>
        <v>39513</v>
      </c>
    </row>
    <row r="57" spans="1:25" ht="27.95" customHeight="1" x14ac:dyDescent="0.15">
      <c r="A57" s="660"/>
      <c r="B57" s="660"/>
      <c r="C57" s="663"/>
      <c r="D57" s="666"/>
      <c r="E57" s="33"/>
      <c r="F57" s="290"/>
      <c r="G57" s="288"/>
      <c r="H57" s="285"/>
      <c r="I57" s="696"/>
      <c r="J57" s="420" t="s">
        <v>386</v>
      </c>
      <c r="K57" s="505">
        <f>法人拠点!K57</f>
        <v>0</v>
      </c>
      <c r="L57" s="458">
        <f>法人拠点!L57</f>
        <v>0</v>
      </c>
      <c r="M57" s="459">
        <f>法人拠点!M57</f>
        <v>0</v>
      </c>
      <c r="N57" s="503">
        <f>共同募金拠点!K57</f>
        <v>0</v>
      </c>
      <c r="O57" s="458">
        <f>共同募金拠点!L57</f>
        <v>0</v>
      </c>
      <c r="P57" s="504">
        <f>共同募金拠点!M57</f>
        <v>0</v>
      </c>
      <c r="Q57" s="505">
        <f>訪問拠点!K57</f>
        <v>2643</v>
      </c>
      <c r="R57" s="458">
        <f>訪問拠点!L57</f>
        <v>0</v>
      </c>
      <c r="S57" s="459">
        <f>訪問拠点!M57</f>
        <v>2643</v>
      </c>
      <c r="T57" s="503">
        <f>通所拠点!K57</f>
        <v>1740</v>
      </c>
      <c r="U57" s="458">
        <f>通所拠点!L57</f>
        <v>0</v>
      </c>
      <c r="V57" s="504">
        <f>通所拠点!M57</f>
        <v>1740</v>
      </c>
      <c r="W57" s="505">
        <f t="shared" si="3"/>
        <v>4383</v>
      </c>
      <c r="X57" s="458">
        <f t="shared" si="2"/>
        <v>0</v>
      </c>
      <c r="Y57" s="459">
        <f t="shared" si="0"/>
        <v>4383</v>
      </c>
    </row>
    <row r="58" spans="1:25" ht="27.95" customHeight="1" x14ac:dyDescent="0.15">
      <c r="A58" s="660"/>
      <c r="B58" s="660"/>
      <c r="C58" s="663"/>
      <c r="D58" s="666"/>
      <c r="E58" s="33"/>
      <c r="F58" s="290"/>
      <c r="G58" s="288"/>
      <c r="H58" s="285"/>
      <c r="I58" s="696"/>
      <c r="J58" s="420" t="s">
        <v>387</v>
      </c>
      <c r="K58" s="505">
        <f>法人拠点!K58</f>
        <v>0</v>
      </c>
      <c r="L58" s="458">
        <f>法人拠点!L58</f>
        <v>0</v>
      </c>
      <c r="M58" s="459">
        <f>法人拠点!M58</f>
        <v>0</v>
      </c>
      <c r="N58" s="503">
        <f>共同募金拠点!K58</f>
        <v>0</v>
      </c>
      <c r="O58" s="458">
        <f>共同募金拠点!L58</f>
        <v>0</v>
      </c>
      <c r="P58" s="504">
        <f>共同募金拠点!M58</f>
        <v>0</v>
      </c>
      <c r="Q58" s="505">
        <f>訪問拠点!K58</f>
        <v>2643</v>
      </c>
      <c r="R58" s="458">
        <f>訪問拠点!L58</f>
        <v>0</v>
      </c>
      <c r="S58" s="459">
        <f>訪問拠点!M58</f>
        <v>2643</v>
      </c>
      <c r="T58" s="503">
        <f>通所拠点!K58</f>
        <v>0</v>
      </c>
      <c r="U58" s="458">
        <f>通所拠点!L58</f>
        <v>0</v>
      </c>
      <c r="V58" s="504">
        <f>通所拠点!M58</f>
        <v>0</v>
      </c>
      <c r="W58" s="505">
        <f t="shared" si="3"/>
        <v>2643</v>
      </c>
      <c r="X58" s="458">
        <f t="shared" si="2"/>
        <v>0</v>
      </c>
      <c r="Y58" s="459">
        <f t="shared" si="0"/>
        <v>2643</v>
      </c>
    </row>
    <row r="59" spans="1:25" ht="27.95" customHeight="1" thickBot="1" x14ac:dyDescent="0.2">
      <c r="A59" s="660"/>
      <c r="B59" s="660"/>
      <c r="C59" s="663"/>
      <c r="D59" s="666"/>
      <c r="E59" s="33"/>
      <c r="F59" s="290"/>
      <c r="G59" s="288"/>
      <c r="H59" s="285"/>
      <c r="I59" s="698"/>
      <c r="J59" s="421" t="s">
        <v>388</v>
      </c>
      <c r="K59" s="506">
        <f>法人拠点!K59</f>
        <v>0</v>
      </c>
      <c r="L59" s="479">
        <f>法人拠点!L59</f>
        <v>0</v>
      </c>
      <c r="M59" s="507">
        <f>法人拠点!M59</f>
        <v>0</v>
      </c>
      <c r="N59" s="508">
        <f>共同募金拠点!K59</f>
        <v>0</v>
      </c>
      <c r="O59" s="479">
        <f>共同募金拠点!L59</f>
        <v>0</v>
      </c>
      <c r="P59" s="509">
        <f>共同募金拠点!M59</f>
        <v>0</v>
      </c>
      <c r="Q59" s="506">
        <f>訪問拠点!K59</f>
        <v>0</v>
      </c>
      <c r="R59" s="479">
        <f>訪問拠点!L59</f>
        <v>0</v>
      </c>
      <c r="S59" s="507">
        <f>訪問拠点!M59</f>
        <v>0</v>
      </c>
      <c r="T59" s="508">
        <f>通所拠点!K59</f>
        <v>1740</v>
      </c>
      <c r="U59" s="479">
        <f>通所拠点!L59</f>
        <v>0</v>
      </c>
      <c r="V59" s="509">
        <f>通所拠点!M59</f>
        <v>1740</v>
      </c>
      <c r="W59" s="506">
        <f t="shared" si="3"/>
        <v>1740</v>
      </c>
      <c r="X59" s="479">
        <f t="shared" si="2"/>
        <v>0</v>
      </c>
      <c r="Y59" s="507">
        <f t="shared" si="0"/>
        <v>1740</v>
      </c>
    </row>
    <row r="60" spans="1:25" ht="27.95" customHeight="1" x14ac:dyDescent="0.15">
      <c r="A60" s="660"/>
      <c r="B60" s="660"/>
      <c r="C60" s="663"/>
      <c r="D60" s="666"/>
      <c r="E60" s="33" t="s">
        <v>32</v>
      </c>
      <c r="F60" s="290"/>
      <c r="G60" s="288"/>
      <c r="H60" s="285"/>
      <c r="I60" s="715" t="s">
        <v>401</v>
      </c>
      <c r="J60" s="422"/>
      <c r="K60" s="522">
        <f>法人拠点!K60</f>
        <v>0</v>
      </c>
      <c r="L60" s="489">
        <f>法人拠点!L60</f>
        <v>0</v>
      </c>
      <c r="M60" s="523">
        <f>法人拠点!M60</f>
        <v>0</v>
      </c>
      <c r="N60" s="524">
        <f>共同募金拠点!K60</f>
        <v>0</v>
      </c>
      <c r="O60" s="489">
        <f>共同募金拠点!L60</f>
        <v>0</v>
      </c>
      <c r="P60" s="525">
        <f>共同募金拠点!M60</f>
        <v>0</v>
      </c>
      <c r="Q60" s="522">
        <f>訪問拠点!K60</f>
        <v>5402</v>
      </c>
      <c r="R60" s="489">
        <f>訪問拠点!L60</f>
        <v>0</v>
      </c>
      <c r="S60" s="523">
        <f>訪問拠点!M60</f>
        <v>5402</v>
      </c>
      <c r="T60" s="524">
        <f>通所拠点!K60</f>
        <v>4583</v>
      </c>
      <c r="U60" s="489">
        <f>通所拠点!L60</f>
        <v>0</v>
      </c>
      <c r="V60" s="513">
        <f>通所拠点!M60</f>
        <v>4583</v>
      </c>
      <c r="W60" s="510">
        <f t="shared" si="3"/>
        <v>9985</v>
      </c>
      <c r="X60" s="486">
        <f t="shared" si="2"/>
        <v>0</v>
      </c>
      <c r="Y60" s="511">
        <f t="shared" si="0"/>
        <v>9985</v>
      </c>
    </row>
    <row r="61" spans="1:25" ht="27.95" customHeight="1" x14ac:dyDescent="0.15">
      <c r="A61" s="660"/>
      <c r="B61" s="660"/>
      <c r="C61" s="663"/>
      <c r="D61" s="666"/>
      <c r="E61" s="33"/>
      <c r="F61" s="290"/>
      <c r="G61" s="288"/>
      <c r="H61" s="285"/>
      <c r="I61" s="696"/>
      <c r="J61" s="420" t="s">
        <v>389</v>
      </c>
      <c r="K61" s="505">
        <f>法人拠点!K61</f>
        <v>0</v>
      </c>
      <c r="L61" s="458">
        <f>法人拠点!L61</f>
        <v>0</v>
      </c>
      <c r="M61" s="459">
        <f>法人拠点!M61</f>
        <v>0</v>
      </c>
      <c r="N61" s="503">
        <f>共同募金拠点!K61</f>
        <v>0</v>
      </c>
      <c r="O61" s="458">
        <f>共同募金拠点!L61</f>
        <v>0</v>
      </c>
      <c r="P61" s="504">
        <f>共同募金拠点!M61</f>
        <v>0</v>
      </c>
      <c r="Q61" s="505">
        <f>訪問拠点!K61</f>
        <v>180</v>
      </c>
      <c r="R61" s="458">
        <f>訪問拠点!L61</f>
        <v>0</v>
      </c>
      <c r="S61" s="459">
        <f>訪問拠点!M61</f>
        <v>180</v>
      </c>
      <c r="T61" s="503">
        <f>通所拠点!K61</f>
        <v>0</v>
      </c>
      <c r="U61" s="458">
        <f>通所拠点!L61</f>
        <v>0</v>
      </c>
      <c r="V61" s="504">
        <f>通所拠点!M61</f>
        <v>0</v>
      </c>
      <c r="W61" s="505">
        <f t="shared" si="3"/>
        <v>180</v>
      </c>
      <c r="X61" s="458">
        <f t="shared" si="2"/>
        <v>0</v>
      </c>
      <c r="Y61" s="459">
        <f t="shared" si="0"/>
        <v>180</v>
      </c>
    </row>
    <row r="62" spans="1:25" ht="27.95" customHeight="1" x14ac:dyDescent="0.15">
      <c r="A62" s="660"/>
      <c r="B62" s="660"/>
      <c r="C62" s="663"/>
      <c r="D62" s="666"/>
      <c r="E62" s="33" t="s">
        <v>34</v>
      </c>
      <c r="F62" s="290"/>
      <c r="G62" s="288"/>
      <c r="H62" s="285"/>
      <c r="I62" s="696"/>
      <c r="J62" s="420" t="s">
        <v>390</v>
      </c>
      <c r="K62" s="505">
        <f>法人拠点!K62</f>
        <v>0</v>
      </c>
      <c r="L62" s="458">
        <f>法人拠点!L62</f>
        <v>0</v>
      </c>
      <c r="M62" s="459">
        <f>法人拠点!M62</f>
        <v>0</v>
      </c>
      <c r="N62" s="503">
        <f>共同募金拠点!K62</f>
        <v>0</v>
      </c>
      <c r="O62" s="458">
        <f>共同募金拠点!L62</f>
        <v>0</v>
      </c>
      <c r="P62" s="504">
        <f>共同募金拠点!M62</f>
        <v>0</v>
      </c>
      <c r="Q62" s="505">
        <f>訪問拠点!K62</f>
        <v>180</v>
      </c>
      <c r="R62" s="458">
        <f>訪問拠点!L62</f>
        <v>0</v>
      </c>
      <c r="S62" s="459">
        <f>訪問拠点!M62</f>
        <v>180</v>
      </c>
      <c r="T62" s="503">
        <f>通所拠点!K62</f>
        <v>0</v>
      </c>
      <c r="U62" s="458">
        <f>通所拠点!L62</f>
        <v>0</v>
      </c>
      <c r="V62" s="504">
        <f>通所拠点!M62</f>
        <v>0</v>
      </c>
      <c r="W62" s="505">
        <f t="shared" si="3"/>
        <v>180</v>
      </c>
      <c r="X62" s="458">
        <f t="shared" si="2"/>
        <v>0</v>
      </c>
      <c r="Y62" s="459">
        <f t="shared" si="0"/>
        <v>180</v>
      </c>
    </row>
    <row r="63" spans="1:25" ht="27.95" customHeight="1" thickBot="1" x14ac:dyDescent="0.2">
      <c r="A63" s="661"/>
      <c r="B63" s="661"/>
      <c r="C63" s="669"/>
      <c r="D63" s="668"/>
      <c r="E63" s="35" t="s">
        <v>35</v>
      </c>
      <c r="F63" s="290"/>
      <c r="G63" s="288"/>
      <c r="H63" s="285"/>
      <c r="I63" s="696"/>
      <c r="J63" s="420" t="s">
        <v>391</v>
      </c>
      <c r="K63" s="505">
        <f>法人拠点!K63</f>
        <v>0</v>
      </c>
      <c r="L63" s="458">
        <f>法人拠点!L63</f>
        <v>0</v>
      </c>
      <c r="M63" s="459">
        <f>法人拠点!M63</f>
        <v>0</v>
      </c>
      <c r="N63" s="503">
        <f>共同募金拠点!K63</f>
        <v>0</v>
      </c>
      <c r="O63" s="458">
        <f>共同募金拠点!L63</f>
        <v>0</v>
      </c>
      <c r="P63" s="504">
        <f>共同募金拠点!M63</f>
        <v>0</v>
      </c>
      <c r="Q63" s="505">
        <f>訪問拠点!K63</f>
        <v>0</v>
      </c>
      <c r="R63" s="458">
        <f>訪問拠点!L63</f>
        <v>0</v>
      </c>
      <c r="S63" s="459">
        <f>訪問拠点!M63</f>
        <v>0</v>
      </c>
      <c r="T63" s="503">
        <f>通所拠点!K63</f>
        <v>0</v>
      </c>
      <c r="U63" s="458">
        <f>通所拠点!L63</f>
        <v>0</v>
      </c>
      <c r="V63" s="504">
        <f>通所拠点!M63</f>
        <v>0</v>
      </c>
      <c r="W63" s="505">
        <f t="shared" si="3"/>
        <v>0</v>
      </c>
      <c r="X63" s="458">
        <f t="shared" si="2"/>
        <v>0</v>
      </c>
      <c r="Y63" s="459">
        <f t="shared" si="0"/>
        <v>0</v>
      </c>
    </row>
    <row r="64" spans="1:25" ht="27.95" customHeight="1" x14ac:dyDescent="0.15">
      <c r="A64" s="201"/>
      <c r="B64" s="80"/>
      <c r="C64" s="313"/>
      <c r="D64" s="314"/>
      <c r="E64" s="314"/>
      <c r="F64" s="290"/>
      <c r="G64" s="288"/>
      <c r="H64" s="285"/>
      <c r="I64" s="696"/>
      <c r="J64" s="420" t="s">
        <v>392</v>
      </c>
      <c r="K64" s="505">
        <f>法人拠点!K64</f>
        <v>0</v>
      </c>
      <c r="L64" s="458">
        <f>法人拠点!L64</f>
        <v>0</v>
      </c>
      <c r="M64" s="459">
        <f>法人拠点!M64</f>
        <v>0</v>
      </c>
      <c r="N64" s="503">
        <f>共同募金拠点!K64</f>
        <v>0</v>
      </c>
      <c r="O64" s="458">
        <f>共同募金拠点!L64</f>
        <v>0</v>
      </c>
      <c r="P64" s="504">
        <f>共同募金拠点!M64</f>
        <v>0</v>
      </c>
      <c r="Q64" s="505">
        <f>訪問拠点!K64</f>
        <v>4929</v>
      </c>
      <c r="R64" s="458">
        <f>訪問拠点!L64</f>
        <v>0</v>
      </c>
      <c r="S64" s="459">
        <f>訪問拠点!M64</f>
        <v>4929</v>
      </c>
      <c r="T64" s="503">
        <f>通所拠点!K64</f>
        <v>4390</v>
      </c>
      <c r="U64" s="458">
        <f>通所拠点!L64</f>
        <v>0</v>
      </c>
      <c r="V64" s="504">
        <f>通所拠点!M64</f>
        <v>4390</v>
      </c>
      <c r="W64" s="505">
        <f t="shared" si="3"/>
        <v>9319</v>
      </c>
      <c r="X64" s="458">
        <f t="shared" si="2"/>
        <v>0</v>
      </c>
      <c r="Y64" s="459">
        <f t="shared" si="0"/>
        <v>9319</v>
      </c>
    </row>
    <row r="65" spans="1:25" ht="27.95" customHeight="1" x14ac:dyDescent="0.15">
      <c r="A65" s="201"/>
      <c r="B65" s="80"/>
      <c r="C65" s="313"/>
      <c r="D65" s="314"/>
      <c r="E65" s="314"/>
      <c r="F65" s="290"/>
      <c r="G65" s="288"/>
      <c r="H65" s="285"/>
      <c r="I65" s="696"/>
      <c r="J65" s="420" t="s">
        <v>393</v>
      </c>
      <c r="K65" s="505">
        <f>法人拠点!K65</f>
        <v>0</v>
      </c>
      <c r="L65" s="458">
        <f>法人拠点!L65</f>
        <v>0</v>
      </c>
      <c r="M65" s="459">
        <f>法人拠点!M65</f>
        <v>0</v>
      </c>
      <c r="N65" s="503">
        <f>共同募金拠点!K65</f>
        <v>0</v>
      </c>
      <c r="O65" s="458">
        <f>共同募金拠点!L65</f>
        <v>0</v>
      </c>
      <c r="P65" s="504">
        <f>共同募金拠点!M65</f>
        <v>0</v>
      </c>
      <c r="Q65" s="505">
        <f>訪問拠点!K65</f>
        <v>4929</v>
      </c>
      <c r="R65" s="458">
        <f>訪問拠点!L65</f>
        <v>0</v>
      </c>
      <c r="S65" s="459">
        <f>訪問拠点!M65</f>
        <v>4929</v>
      </c>
      <c r="T65" s="503">
        <f>通所拠点!K65</f>
        <v>0</v>
      </c>
      <c r="U65" s="458">
        <f>通所拠点!L65</f>
        <v>0</v>
      </c>
      <c r="V65" s="504">
        <f>通所拠点!M65</f>
        <v>0</v>
      </c>
      <c r="W65" s="505">
        <f t="shared" si="3"/>
        <v>4929</v>
      </c>
      <c r="X65" s="458">
        <f t="shared" si="2"/>
        <v>0</v>
      </c>
      <c r="Y65" s="459">
        <f t="shared" si="0"/>
        <v>4929</v>
      </c>
    </row>
    <row r="66" spans="1:25" ht="27.95" customHeight="1" x14ac:dyDescent="0.15">
      <c r="A66" s="201"/>
      <c r="B66" s="80"/>
      <c r="C66" s="313"/>
      <c r="D66" s="314"/>
      <c r="E66" s="314"/>
      <c r="F66" s="290"/>
      <c r="G66" s="288"/>
      <c r="H66" s="285"/>
      <c r="I66" s="696"/>
      <c r="J66" s="420" t="s">
        <v>394</v>
      </c>
      <c r="K66" s="505">
        <f>法人拠点!K66</f>
        <v>0</v>
      </c>
      <c r="L66" s="458">
        <f>法人拠点!L66</f>
        <v>0</v>
      </c>
      <c r="M66" s="459">
        <f>法人拠点!M66</f>
        <v>0</v>
      </c>
      <c r="N66" s="503">
        <f>共同募金拠点!K66</f>
        <v>0</v>
      </c>
      <c r="O66" s="458">
        <f>共同募金拠点!L66</f>
        <v>0</v>
      </c>
      <c r="P66" s="504">
        <f>共同募金拠点!M66</f>
        <v>0</v>
      </c>
      <c r="Q66" s="505">
        <f>訪問拠点!K66</f>
        <v>0</v>
      </c>
      <c r="R66" s="458">
        <f>訪問拠点!L66</f>
        <v>0</v>
      </c>
      <c r="S66" s="459">
        <f>訪問拠点!M66</f>
        <v>0</v>
      </c>
      <c r="T66" s="503">
        <f>通所拠点!K66</f>
        <v>4390</v>
      </c>
      <c r="U66" s="458">
        <f>通所拠点!L66</f>
        <v>0</v>
      </c>
      <c r="V66" s="504">
        <f>通所拠点!M66</f>
        <v>4390</v>
      </c>
      <c r="W66" s="505">
        <f t="shared" si="3"/>
        <v>4390</v>
      </c>
      <c r="X66" s="458">
        <f t="shared" si="2"/>
        <v>0</v>
      </c>
      <c r="Y66" s="459">
        <f t="shared" si="0"/>
        <v>4390</v>
      </c>
    </row>
    <row r="67" spans="1:25" ht="27.95" customHeight="1" x14ac:dyDescent="0.15">
      <c r="A67" s="201"/>
      <c r="B67" s="80"/>
      <c r="C67" s="313"/>
      <c r="D67" s="314"/>
      <c r="E67" s="314"/>
      <c r="F67" s="290"/>
      <c r="G67" s="288"/>
      <c r="H67" s="285"/>
      <c r="I67" s="696"/>
      <c r="J67" s="420" t="s">
        <v>395</v>
      </c>
      <c r="K67" s="505">
        <f>法人拠点!K67</f>
        <v>0</v>
      </c>
      <c r="L67" s="458">
        <f>法人拠点!L67</f>
        <v>0</v>
      </c>
      <c r="M67" s="459">
        <f>法人拠点!M67</f>
        <v>0</v>
      </c>
      <c r="N67" s="503">
        <f>共同募金拠点!K67</f>
        <v>0</v>
      </c>
      <c r="O67" s="458">
        <f>共同募金拠点!L67</f>
        <v>0</v>
      </c>
      <c r="P67" s="504">
        <f>共同募金拠点!M67</f>
        <v>0</v>
      </c>
      <c r="Q67" s="505">
        <f>訪問拠点!K67</f>
        <v>30</v>
      </c>
      <c r="R67" s="458">
        <f>訪問拠点!L67</f>
        <v>0</v>
      </c>
      <c r="S67" s="459">
        <f>訪問拠点!M67</f>
        <v>30</v>
      </c>
      <c r="T67" s="503">
        <f>通所拠点!K67</f>
        <v>0</v>
      </c>
      <c r="U67" s="458">
        <f>通所拠点!L67</f>
        <v>0</v>
      </c>
      <c r="V67" s="504">
        <f>通所拠点!M67</f>
        <v>0</v>
      </c>
      <c r="W67" s="505">
        <f t="shared" si="3"/>
        <v>30</v>
      </c>
      <c r="X67" s="458">
        <f t="shared" si="2"/>
        <v>0</v>
      </c>
      <c r="Y67" s="459">
        <f t="shared" si="0"/>
        <v>30</v>
      </c>
    </row>
    <row r="68" spans="1:25" ht="27.95" customHeight="1" x14ac:dyDescent="0.15">
      <c r="A68" s="201"/>
      <c r="B68" s="80"/>
      <c r="C68" s="313"/>
      <c r="D68" s="314"/>
      <c r="E68" s="314"/>
      <c r="F68" s="290"/>
      <c r="G68" s="288"/>
      <c r="H68" s="285"/>
      <c r="I68" s="696"/>
      <c r="J68" s="420" t="s">
        <v>396</v>
      </c>
      <c r="K68" s="505">
        <f>法人拠点!K68</f>
        <v>0</v>
      </c>
      <c r="L68" s="458">
        <f>法人拠点!L68</f>
        <v>0</v>
      </c>
      <c r="M68" s="459">
        <f>法人拠点!M68</f>
        <v>0</v>
      </c>
      <c r="N68" s="503">
        <f>共同募金拠点!K68</f>
        <v>0</v>
      </c>
      <c r="O68" s="458">
        <f>共同募金拠点!L68</f>
        <v>0</v>
      </c>
      <c r="P68" s="504">
        <f>共同募金拠点!M68</f>
        <v>0</v>
      </c>
      <c r="Q68" s="505">
        <f>訪問拠点!K68</f>
        <v>30</v>
      </c>
      <c r="R68" s="458">
        <f>訪問拠点!L68</f>
        <v>0</v>
      </c>
      <c r="S68" s="459">
        <f>訪問拠点!M68</f>
        <v>30</v>
      </c>
      <c r="T68" s="503">
        <f>通所拠点!K68</f>
        <v>0</v>
      </c>
      <c r="U68" s="458">
        <f>通所拠点!L68</f>
        <v>0</v>
      </c>
      <c r="V68" s="504">
        <f>通所拠点!M68</f>
        <v>0</v>
      </c>
      <c r="W68" s="505">
        <f t="shared" si="3"/>
        <v>30</v>
      </c>
      <c r="X68" s="458">
        <f t="shared" si="2"/>
        <v>0</v>
      </c>
      <c r="Y68" s="459">
        <f t="shared" si="0"/>
        <v>30</v>
      </c>
    </row>
    <row r="69" spans="1:25" ht="27.95" customHeight="1" x14ac:dyDescent="0.15">
      <c r="A69" s="201"/>
      <c r="B69" s="80"/>
      <c r="C69" s="313"/>
      <c r="D69" s="314"/>
      <c r="E69" s="314"/>
      <c r="F69" s="290"/>
      <c r="G69" s="288"/>
      <c r="H69" s="285"/>
      <c r="I69" s="696"/>
      <c r="J69" s="420" t="s">
        <v>397</v>
      </c>
      <c r="K69" s="505">
        <f>法人拠点!K69</f>
        <v>0</v>
      </c>
      <c r="L69" s="458">
        <f>法人拠点!L69</f>
        <v>0</v>
      </c>
      <c r="M69" s="459">
        <f>法人拠点!M69</f>
        <v>0</v>
      </c>
      <c r="N69" s="503">
        <f>共同募金拠点!K69</f>
        <v>0</v>
      </c>
      <c r="O69" s="458">
        <f>共同募金拠点!L69</f>
        <v>0</v>
      </c>
      <c r="P69" s="504">
        <f>共同募金拠点!M69</f>
        <v>0</v>
      </c>
      <c r="Q69" s="505">
        <f>訪問拠点!K69</f>
        <v>0</v>
      </c>
      <c r="R69" s="458">
        <f>訪問拠点!L69</f>
        <v>0</v>
      </c>
      <c r="S69" s="459">
        <f>訪問拠点!M69</f>
        <v>0</v>
      </c>
      <c r="T69" s="503">
        <f>通所拠点!K69</f>
        <v>0</v>
      </c>
      <c r="U69" s="458">
        <f>通所拠点!L69</f>
        <v>0</v>
      </c>
      <c r="V69" s="504">
        <f>通所拠点!M69</f>
        <v>0</v>
      </c>
      <c r="W69" s="505">
        <f t="shared" si="3"/>
        <v>0</v>
      </c>
      <c r="X69" s="458">
        <f t="shared" si="2"/>
        <v>0</v>
      </c>
      <c r="Y69" s="459">
        <f t="shared" si="0"/>
        <v>0</v>
      </c>
    </row>
    <row r="70" spans="1:25" ht="27.95" customHeight="1" x14ac:dyDescent="0.15">
      <c r="A70" s="201"/>
      <c r="B70" s="80"/>
      <c r="C70" s="313"/>
      <c r="D70" s="314"/>
      <c r="E70" s="314"/>
      <c r="F70" s="290"/>
      <c r="G70" s="288"/>
      <c r="H70" s="285"/>
      <c r="I70" s="696"/>
      <c r="J70" s="420" t="s">
        <v>398</v>
      </c>
      <c r="K70" s="505">
        <f>法人拠点!K70</f>
        <v>0</v>
      </c>
      <c r="L70" s="458">
        <f>法人拠点!L70</f>
        <v>0</v>
      </c>
      <c r="M70" s="459">
        <f>法人拠点!M70</f>
        <v>0</v>
      </c>
      <c r="N70" s="503">
        <f>共同募金拠点!K70</f>
        <v>0</v>
      </c>
      <c r="O70" s="458">
        <f>共同募金拠点!L70</f>
        <v>0</v>
      </c>
      <c r="P70" s="504">
        <f>共同募金拠点!M70</f>
        <v>0</v>
      </c>
      <c r="Q70" s="505">
        <f>訪問拠点!K70</f>
        <v>263</v>
      </c>
      <c r="R70" s="458">
        <f>訪問拠点!L70</f>
        <v>0</v>
      </c>
      <c r="S70" s="459">
        <f>訪問拠点!M70</f>
        <v>263</v>
      </c>
      <c r="T70" s="503">
        <f>通所拠点!K70</f>
        <v>193</v>
      </c>
      <c r="U70" s="458">
        <f>通所拠点!L70</f>
        <v>0</v>
      </c>
      <c r="V70" s="504">
        <f>通所拠点!M70</f>
        <v>193</v>
      </c>
      <c r="W70" s="505">
        <f t="shared" si="3"/>
        <v>456</v>
      </c>
      <c r="X70" s="458">
        <f t="shared" si="2"/>
        <v>0</v>
      </c>
      <c r="Y70" s="459">
        <f t="shared" ref="Y70:Y133" si="4">SUM(M70+P70+S70+V70)</f>
        <v>456</v>
      </c>
    </row>
    <row r="71" spans="1:25" ht="27.95" customHeight="1" x14ac:dyDescent="0.15">
      <c r="A71" s="201"/>
      <c r="B71" s="80"/>
      <c r="C71" s="313"/>
      <c r="D71" s="314"/>
      <c r="E71" s="314"/>
      <c r="F71" s="290"/>
      <c r="G71" s="288"/>
      <c r="H71" s="285"/>
      <c r="I71" s="696"/>
      <c r="J71" s="420" t="s">
        <v>400</v>
      </c>
      <c r="K71" s="505">
        <f>法人拠点!K71</f>
        <v>0</v>
      </c>
      <c r="L71" s="458">
        <f>法人拠点!L71</f>
        <v>0</v>
      </c>
      <c r="M71" s="459">
        <f>法人拠点!M71</f>
        <v>0</v>
      </c>
      <c r="N71" s="503">
        <f>共同募金拠点!K71</f>
        <v>0</v>
      </c>
      <c r="O71" s="458">
        <f>共同募金拠点!L71</f>
        <v>0</v>
      </c>
      <c r="P71" s="504">
        <f>共同募金拠点!M71</f>
        <v>0</v>
      </c>
      <c r="Q71" s="505">
        <f>訪問拠点!K71</f>
        <v>263</v>
      </c>
      <c r="R71" s="458">
        <f>訪問拠点!L71</f>
        <v>0</v>
      </c>
      <c r="S71" s="459">
        <f>訪問拠点!M71</f>
        <v>263</v>
      </c>
      <c r="T71" s="503">
        <f>通所拠点!K71</f>
        <v>0</v>
      </c>
      <c r="U71" s="458">
        <f>通所拠点!L71</f>
        <v>0</v>
      </c>
      <c r="V71" s="504">
        <f>通所拠点!M71</f>
        <v>0</v>
      </c>
      <c r="W71" s="505">
        <f t="shared" si="3"/>
        <v>263</v>
      </c>
      <c r="X71" s="458">
        <f t="shared" si="2"/>
        <v>0</v>
      </c>
      <c r="Y71" s="459">
        <f t="shared" si="4"/>
        <v>263</v>
      </c>
    </row>
    <row r="72" spans="1:25" ht="27.95" customHeight="1" thickBot="1" x14ac:dyDescent="0.2">
      <c r="A72" s="201"/>
      <c r="B72" s="80"/>
      <c r="C72" s="313"/>
      <c r="D72" s="314"/>
      <c r="E72" s="314"/>
      <c r="F72" s="290"/>
      <c r="G72" s="288"/>
      <c r="H72" s="285"/>
      <c r="I72" s="698"/>
      <c r="J72" s="421" t="s">
        <v>399</v>
      </c>
      <c r="K72" s="506">
        <f>法人拠点!K72</f>
        <v>0</v>
      </c>
      <c r="L72" s="479">
        <f>法人拠点!L72</f>
        <v>0</v>
      </c>
      <c r="M72" s="507">
        <f>法人拠点!M72</f>
        <v>0</v>
      </c>
      <c r="N72" s="508">
        <f>共同募金拠点!K72</f>
        <v>0</v>
      </c>
      <c r="O72" s="479">
        <f>共同募金拠点!L72</f>
        <v>0</v>
      </c>
      <c r="P72" s="509">
        <f>共同募金拠点!M72</f>
        <v>0</v>
      </c>
      <c r="Q72" s="506">
        <f>訪問拠点!K72</f>
        <v>0</v>
      </c>
      <c r="R72" s="479">
        <f>訪問拠点!L72</f>
        <v>0</v>
      </c>
      <c r="S72" s="507">
        <f>訪問拠点!M72</f>
        <v>0</v>
      </c>
      <c r="T72" s="508">
        <f>通所拠点!K72</f>
        <v>193</v>
      </c>
      <c r="U72" s="479">
        <f>通所拠点!L72</f>
        <v>0</v>
      </c>
      <c r="V72" s="509">
        <f>通所拠点!M72</f>
        <v>193</v>
      </c>
      <c r="W72" s="506">
        <f t="shared" si="3"/>
        <v>193</v>
      </c>
      <c r="X72" s="479">
        <f t="shared" si="2"/>
        <v>0</v>
      </c>
      <c r="Y72" s="507">
        <f t="shared" si="4"/>
        <v>193</v>
      </c>
    </row>
    <row r="73" spans="1:25" ht="27.95" customHeight="1" x14ac:dyDescent="0.15">
      <c r="A73" s="201"/>
      <c r="B73" s="80"/>
      <c r="C73" s="313"/>
      <c r="D73" s="314"/>
      <c r="E73" s="314"/>
      <c r="F73" s="290"/>
      <c r="G73" s="288"/>
      <c r="H73" s="285"/>
      <c r="I73" s="287" t="s">
        <v>402</v>
      </c>
      <c r="J73" s="531"/>
      <c r="K73" s="514">
        <f>法人拠点!K73</f>
        <v>0</v>
      </c>
      <c r="L73" s="478">
        <f>法人拠点!L73</f>
        <v>0</v>
      </c>
      <c r="M73" s="515">
        <f>法人拠点!M73</f>
        <v>0</v>
      </c>
      <c r="N73" s="516">
        <f>共同募金拠点!K73</f>
        <v>0</v>
      </c>
      <c r="O73" s="478">
        <f>共同募金拠点!L73</f>
        <v>0</v>
      </c>
      <c r="P73" s="517">
        <f>共同募金拠点!M73</f>
        <v>0</v>
      </c>
      <c r="Q73" s="514">
        <f>訪問拠点!K73</f>
        <v>0</v>
      </c>
      <c r="R73" s="478">
        <f>訪問拠点!L73</f>
        <v>0</v>
      </c>
      <c r="S73" s="515">
        <f>訪問拠点!M73</f>
        <v>0</v>
      </c>
      <c r="T73" s="516">
        <f>通所拠点!K73</f>
        <v>24866</v>
      </c>
      <c r="U73" s="478">
        <f>通所拠点!L73</f>
        <v>0</v>
      </c>
      <c r="V73" s="440">
        <f>通所拠点!M73</f>
        <v>24866</v>
      </c>
      <c r="W73" s="436">
        <f t="shared" si="3"/>
        <v>24866</v>
      </c>
      <c r="X73" s="415">
        <f t="shared" ref="X73:X136" si="5">SUM(L73+O73+R73+U73)</f>
        <v>0</v>
      </c>
      <c r="Y73" s="416">
        <f t="shared" si="4"/>
        <v>24866</v>
      </c>
    </row>
    <row r="74" spans="1:25" ht="27.95" customHeight="1" x14ac:dyDescent="0.15">
      <c r="A74" s="201"/>
      <c r="B74" s="80"/>
      <c r="C74" s="313"/>
      <c r="D74" s="314"/>
      <c r="E74" s="314"/>
      <c r="F74" s="290"/>
      <c r="G74" s="288"/>
      <c r="H74" s="285"/>
      <c r="I74" s="276" t="s">
        <v>383</v>
      </c>
      <c r="J74" s="420" t="s">
        <v>31</v>
      </c>
      <c r="K74" s="505">
        <f>法人拠点!K74</f>
        <v>0</v>
      </c>
      <c r="L74" s="458">
        <f>法人拠点!L74</f>
        <v>0</v>
      </c>
      <c r="M74" s="459">
        <f>法人拠点!M74</f>
        <v>0</v>
      </c>
      <c r="N74" s="503">
        <f>共同募金拠点!K74</f>
        <v>0</v>
      </c>
      <c r="O74" s="458">
        <f>共同募金拠点!L74</f>
        <v>0</v>
      </c>
      <c r="P74" s="504">
        <f>共同募金拠点!M74</f>
        <v>0</v>
      </c>
      <c r="Q74" s="505">
        <f>訪問拠点!K74</f>
        <v>0</v>
      </c>
      <c r="R74" s="458">
        <f>訪問拠点!L74</f>
        <v>0</v>
      </c>
      <c r="S74" s="459">
        <f>訪問拠点!M74</f>
        <v>0</v>
      </c>
      <c r="T74" s="503">
        <f>通所拠点!K74</f>
        <v>24866</v>
      </c>
      <c r="U74" s="458">
        <f>通所拠点!L74</f>
        <v>0</v>
      </c>
      <c r="V74" s="504">
        <f>通所拠点!M74</f>
        <v>24866</v>
      </c>
      <c r="W74" s="505">
        <f t="shared" si="3"/>
        <v>24866</v>
      </c>
      <c r="X74" s="458">
        <f t="shared" si="5"/>
        <v>0</v>
      </c>
      <c r="Y74" s="459">
        <f t="shared" si="4"/>
        <v>24866</v>
      </c>
    </row>
    <row r="75" spans="1:25" ht="27.95" customHeight="1" x14ac:dyDescent="0.15">
      <c r="A75" s="201"/>
      <c r="B75" s="80"/>
      <c r="C75" s="313"/>
      <c r="D75" s="314"/>
      <c r="E75" s="314"/>
      <c r="F75" s="290"/>
      <c r="G75" s="288"/>
      <c r="H75" s="285"/>
      <c r="I75" s="276"/>
      <c r="J75" s="420" t="s">
        <v>685</v>
      </c>
      <c r="K75" s="505">
        <f>法人拠点!K75</f>
        <v>0</v>
      </c>
      <c r="L75" s="458">
        <f>法人拠点!L75</f>
        <v>0</v>
      </c>
      <c r="M75" s="459">
        <f>法人拠点!M75</f>
        <v>0</v>
      </c>
      <c r="N75" s="503">
        <f>共同募金拠点!K75</f>
        <v>0</v>
      </c>
      <c r="O75" s="458">
        <f>共同募金拠点!L75</f>
        <v>0</v>
      </c>
      <c r="P75" s="504">
        <f>共同募金拠点!M75</f>
        <v>0</v>
      </c>
      <c r="Q75" s="505">
        <f>訪問拠点!K75</f>
        <v>0</v>
      </c>
      <c r="R75" s="458">
        <f>訪問拠点!L75</f>
        <v>0</v>
      </c>
      <c r="S75" s="459">
        <f>訪問拠点!M75</f>
        <v>0</v>
      </c>
      <c r="T75" s="503">
        <f>通所拠点!K75</f>
        <v>24866</v>
      </c>
      <c r="U75" s="458">
        <f>通所拠点!L75</f>
        <v>0</v>
      </c>
      <c r="V75" s="504">
        <f>通所拠点!M75</f>
        <v>24866</v>
      </c>
      <c r="W75" s="505">
        <f t="shared" si="3"/>
        <v>24866</v>
      </c>
      <c r="X75" s="458">
        <f t="shared" si="5"/>
        <v>0</v>
      </c>
      <c r="Y75" s="459">
        <f t="shared" si="4"/>
        <v>24866</v>
      </c>
    </row>
    <row r="76" spans="1:25" ht="27.95" customHeight="1" x14ac:dyDescent="0.15">
      <c r="A76" s="201"/>
      <c r="B76" s="80"/>
      <c r="C76" s="313"/>
      <c r="D76" s="314"/>
      <c r="E76" s="314"/>
      <c r="F76" s="290"/>
      <c r="G76" s="288"/>
      <c r="H76" s="285"/>
      <c r="I76" s="276"/>
      <c r="J76" s="420" t="s">
        <v>386</v>
      </c>
      <c r="K76" s="505">
        <f>法人拠点!K76</f>
        <v>0</v>
      </c>
      <c r="L76" s="458">
        <f>法人拠点!L76</f>
        <v>0</v>
      </c>
      <c r="M76" s="459">
        <f>法人拠点!M76</f>
        <v>0</v>
      </c>
      <c r="N76" s="503">
        <f>共同募金拠点!K76</f>
        <v>0</v>
      </c>
      <c r="O76" s="458">
        <f>共同募金拠点!L76</f>
        <v>0</v>
      </c>
      <c r="P76" s="504">
        <f>共同募金拠点!M76</f>
        <v>0</v>
      </c>
      <c r="Q76" s="505">
        <f>訪問拠点!K76</f>
        <v>0</v>
      </c>
      <c r="R76" s="458">
        <f>訪問拠点!L76</f>
        <v>0</v>
      </c>
      <c r="S76" s="459">
        <f>訪問拠点!M76</f>
        <v>0</v>
      </c>
      <c r="T76" s="503">
        <f>通所拠点!K76</f>
        <v>0</v>
      </c>
      <c r="U76" s="458">
        <f>通所拠点!L76</f>
        <v>0</v>
      </c>
      <c r="V76" s="504">
        <f>通所拠点!M76</f>
        <v>0</v>
      </c>
      <c r="W76" s="505">
        <f t="shared" si="3"/>
        <v>0</v>
      </c>
      <c r="X76" s="458">
        <f t="shared" si="5"/>
        <v>0</v>
      </c>
      <c r="Y76" s="459">
        <f t="shared" si="4"/>
        <v>0</v>
      </c>
    </row>
    <row r="77" spans="1:25" ht="27.95" customHeight="1" thickBot="1" x14ac:dyDescent="0.2">
      <c r="A77" s="201"/>
      <c r="B77" s="80"/>
      <c r="C77" s="313"/>
      <c r="D77" s="314"/>
      <c r="E77" s="314"/>
      <c r="F77" s="290"/>
      <c r="G77" s="288"/>
      <c r="H77" s="285"/>
      <c r="I77" s="532"/>
      <c r="J77" s="423" t="s">
        <v>686</v>
      </c>
      <c r="K77" s="506">
        <f>法人拠点!K77</f>
        <v>0</v>
      </c>
      <c r="L77" s="479">
        <f>法人拠点!L77</f>
        <v>0</v>
      </c>
      <c r="M77" s="507">
        <f>法人拠点!M77</f>
        <v>0</v>
      </c>
      <c r="N77" s="508">
        <f>共同募金拠点!K77</f>
        <v>0</v>
      </c>
      <c r="O77" s="479">
        <f>共同募金拠点!L77</f>
        <v>0</v>
      </c>
      <c r="P77" s="509">
        <f>共同募金拠点!M77</f>
        <v>0</v>
      </c>
      <c r="Q77" s="506">
        <f>訪問拠点!K77</f>
        <v>0</v>
      </c>
      <c r="R77" s="479">
        <f>訪問拠点!L77</f>
        <v>0</v>
      </c>
      <c r="S77" s="507">
        <f>訪問拠点!M77</f>
        <v>0</v>
      </c>
      <c r="T77" s="508">
        <f>通所拠点!K77</f>
        <v>0</v>
      </c>
      <c r="U77" s="479">
        <f>通所拠点!L77</f>
        <v>0</v>
      </c>
      <c r="V77" s="509">
        <f>通所拠点!M77</f>
        <v>0</v>
      </c>
      <c r="W77" s="506">
        <f t="shared" si="3"/>
        <v>0</v>
      </c>
      <c r="X77" s="479">
        <f t="shared" si="5"/>
        <v>0</v>
      </c>
      <c r="Y77" s="507">
        <f t="shared" si="4"/>
        <v>0</v>
      </c>
    </row>
    <row r="78" spans="1:25" ht="27.95" customHeight="1" x14ac:dyDescent="0.15">
      <c r="A78" s="201"/>
      <c r="B78" s="80"/>
      <c r="C78" s="313"/>
      <c r="D78" s="314"/>
      <c r="E78" s="314"/>
      <c r="F78" s="290"/>
      <c r="G78" s="288"/>
      <c r="H78" s="285"/>
      <c r="I78" s="696" t="s">
        <v>404</v>
      </c>
      <c r="J78" s="427"/>
      <c r="K78" s="514">
        <f>法人拠点!K78</f>
        <v>0</v>
      </c>
      <c r="L78" s="478">
        <f>法人拠点!L78</f>
        <v>0</v>
      </c>
      <c r="M78" s="515">
        <f>法人拠点!M78</f>
        <v>0</v>
      </c>
      <c r="N78" s="516">
        <f>共同募金拠点!K78</f>
        <v>0</v>
      </c>
      <c r="O78" s="478">
        <f>共同募金拠点!L78</f>
        <v>0</v>
      </c>
      <c r="P78" s="517">
        <f>共同募金拠点!M78</f>
        <v>0</v>
      </c>
      <c r="Q78" s="514">
        <f>訪問拠点!K78</f>
        <v>0</v>
      </c>
      <c r="R78" s="478">
        <f>訪問拠点!L78</f>
        <v>0</v>
      </c>
      <c r="S78" s="515">
        <f>訪問拠点!M78</f>
        <v>0</v>
      </c>
      <c r="T78" s="516">
        <f>通所拠点!K78</f>
        <v>2762</v>
      </c>
      <c r="U78" s="478">
        <f>通所拠点!L78</f>
        <v>0</v>
      </c>
      <c r="V78" s="440">
        <f>通所拠点!M78</f>
        <v>2762</v>
      </c>
      <c r="W78" s="436">
        <f t="shared" si="3"/>
        <v>2762</v>
      </c>
      <c r="X78" s="415">
        <f t="shared" si="5"/>
        <v>0</v>
      </c>
      <c r="Y78" s="416">
        <f t="shared" si="4"/>
        <v>2762</v>
      </c>
    </row>
    <row r="79" spans="1:25" ht="27.95" customHeight="1" x14ac:dyDescent="0.15">
      <c r="A79" s="201"/>
      <c r="B79" s="80"/>
      <c r="C79" s="313"/>
      <c r="D79" s="314"/>
      <c r="E79" s="314"/>
      <c r="F79" s="290"/>
      <c r="G79" s="288"/>
      <c r="H79" s="285"/>
      <c r="I79" s="696"/>
      <c r="J79" s="420" t="s">
        <v>389</v>
      </c>
      <c r="K79" s="505">
        <f>法人拠点!K79</f>
        <v>0</v>
      </c>
      <c r="L79" s="458">
        <f>法人拠点!L79</f>
        <v>0</v>
      </c>
      <c r="M79" s="459">
        <f>法人拠点!M79</f>
        <v>0</v>
      </c>
      <c r="N79" s="503">
        <f>共同募金拠点!K79</f>
        <v>0</v>
      </c>
      <c r="O79" s="458">
        <f>共同募金拠点!L79</f>
        <v>0</v>
      </c>
      <c r="P79" s="504">
        <f>共同募金拠点!M79</f>
        <v>0</v>
      </c>
      <c r="Q79" s="505">
        <f>訪問拠点!K79</f>
        <v>0</v>
      </c>
      <c r="R79" s="458">
        <f>訪問拠点!L79</f>
        <v>0</v>
      </c>
      <c r="S79" s="459">
        <f>訪問拠点!M79</f>
        <v>0</v>
      </c>
      <c r="T79" s="503">
        <f>通所拠点!K79</f>
        <v>0</v>
      </c>
      <c r="U79" s="458">
        <f>通所拠点!L79</f>
        <v>0</v>
      </c>
      <c r="V79" s="504">
        <f>通所拠点!M79</f>
        <v>0</v>
      </c>
      <c r="W79" s="505">
        <f t="shared" si="3"/>
        <v>0</v>
      </c>
      <c r="X79" s="458">
        <f t="shared" si="5"/>
        <v>0</v>
      </c>
      <c r="Y79" s="459">
        <f t="shared" si="4"/>
        <v>0</v>
      </c>
    </row>
    <row r="80" spans="1:25" ht="27.95" customHeight="1" x14ac:dyDescent="0.15">
      <c r="A80" s="201"/>
      <c r="B80" s="80"/>
      <c r="C80" s="313"/>
      <c r="D80" s="314"/>
      <c r="E80" s="314"/>
      <c r="F80" s="290"/>
      <c r="G80" s="288"/>
      <c r="H80" s="285"/>
      <c r="I80" s="696"/>
      <c r="J80" s="420" t="s">
        <v>685</v>
      </c>
      <c r="K80" s="505">
        <f>法人拠点!K80</f>
        <v>0</v>
      </c>
      <c r="L80" s="458">
        <f>法人拠点!L80</f>
        <v>0</v>
      </c>
      <c r="M80" s="459">
        <f>法人拠点!M80</f>
        <v>0</v>
      </c>
      <c r="N80" s="503">
        <f>共同募金拠点!K80</f>
        <v>0</v>
      </c>
      <c r="O80" s="458">
        <f>共同募金拠点!L80</f>
        <v>0</v>
      </c>
      <c r="P80" s="504">
        <f>共同募金拠点!M80</f>
        <v>0</v>
      </c>
      <c r="Q80" s="505">
        <f>訪問拠点!K80</f>
        <v>0</v>
      </c>
      <c r="R80" s="458">
        <f>訪問拠点!L80</f>
        <v>0</v>
      </c>
      <c r="S80" s="459">
        <f>訪問拠点!M80</f>
        <v>0</v>
      </c>
      <c r="T80" s="503">
        <f>通所拠点!K80</f>
        <v>0</v>
      </c>
      <c r="U80" s="458">
        <f>通所拠点!L80</f>
        <v>0</v>
      </c>
      <c r="V80" s="504">
        <f>通所拠点!M80</f>
        <v>0</v>
      </c>
      <c r="W80" s="505">
        <f t="shared" si="3"/>
        <v>0</v>
      </c>
      <c r="X80" s="458">
        <f t="shared" si="5"/>
        <v>0</v>
      </c>
      <c r="Y80" s="459">
        <f t="shared" si="4"/>
        <v>0</v>
      </c>
    </row>
    <row r="81" spans="1:25" ht="27.95" customHeight="1" x14ac:dyDescent="0.15">
      <c r="A81" s="201"/>
      <c r="B81" s="80"/>
      <c r="C81" s="313"/>
      <c r="D81" s="314"/>
      <c r="E81" s="314"/>
      <c r="F81" s="290"/>
      <c r="G81" s="288"/>
      <c r="H81" s="285"/>
      <c r="I81" s="696"/>
      <c r="J81" s="420" t="s">
        <v>392</v>
      </c>
      <c r="K81" s="505">
        <f>法人拠点!K81</f>
        <v>0</v>
      </c>
      <c r="L81" s="458">
        <f>法人拠点!L81</f>
        <v>0</v>
      </c>
      <c r="M81" s="459">
        <f>法人拠点!M81</f>
        <v>0</v>
      </c>
      <c r="N81" s="503">
        <f>共同募金拠点!K81</f>
        <v>0</v>
      </c>
      <c r="O81" s="458">
        <f>共同募金拠点!L81</f>
        <v>0</v>
      </c>
      <c r="P81" s="504">
        <f>共同募金拠点!M81</f>
        <v>0</v>
      </c>
      <c r="Q81" s="505">
        <f>訪問拠点!K81</f>
        <v>0</v>
      </c>
      <c r="R81" s="458">
        <f>訪問拠点!L81</f>
        <v>0</v>
      </c>
      <c r="S81" s="459">
        <f>訪問拠点!M81</f>
        <v>0</v>
      </c>
      <c r="T81" s="503">
        <f>通所拠点!K81</f>
        <v>2762</v>
      </c>
      <c r="U81" s="458">
        <f>通所拠点!L81</f>
        <v>0</v>
      </c>
      <c r="V81" s="504">
        <f>通所拠点!M81</f>
        <v>2762</v>
      </c>
      <c r="W81" s="505">
        <f t="shared" si="3"/>
        <v>2762</v>
      </c>
      <c r="X81" s="458">
        <f t="shared" si="5"/>
        <v>0</v>
      </c>
      <c r="Y81" s="459">
        <f t="shared" si="4"/>
        <v>2762</v>
      </c>
    </row>
    <row r="82" spans="1:25" ht="27.95" customHeight="1" x14ac:dyDescent="0.15">
      <c r="A82" s="201"/>
      <c r="B82" s="80"/>
      <c r="C82" s="313"/>
      <c r="D82" s="314"/>
      <c r="E82" s="314"/>
      <c r="F82" s="290"/>
      <c r="G82" s="288"/>
      <c r="H82" s="285"/>
      <c r="I82" s="696"/>
      <c r="J82" s="420" t="s">
        <v>685</v>
      </c>
      <c r="K82" s="505">
        <f>法人拠点!K82</f>
        <v>0</v>
      </c>
      <c r="L82" s="458">
        <f>法人拠点!L82</f>
        <v>0</v>
      </c>
      <c r="M82" s="459">
        <f>法人拠点!M82</f>
        <v>0</v>
      </c>
      <c r="N82" s="503">
        <f>共同募金拠点!K82</f>
        <v>0</v>
      </c>
      <c r="O82" s="458">
        <f>共同募金拠点!L82</f>
        <v>0</v>
      </c>
      <c r="P82" s="504">
        <f>共同募金拠点!M82</f>
        <v>0</v>
      </c>
      <c r="Q82" s="505">
        <f>訪問拠点!K82</f>
        <v>0</v>
      </c>
      <c r="R82" s="458">
        <f>訪問拠点!L82</f>
        <v>0</v>
      </c>
      <c r="S82" s="459">
        <f>訪問拠点!M82</f>
        <v>0</v>
      </c>
      <c r="T82" s="503">
        <f>通所拠点!K82</f>
        <v>2762</v>
      </c>
      <c r="U82" s="458">
        <f>通所拠点!L82</f>
        <v>0</v>
      </c>
      <c r="V82" s="504">
        <f>通所拠点!M82</f>
        <v>2762</v>
      </c>
      <c r="W82" s="505">
        <f t="shared" ref="W82:W84" si="6">SUM(K82+N82+Q82+T82)</f>
        <v>2762</v>
      </c>
      <c r="X82" s="458">
        <f t="shared" si="5"/>
        <v>0</v>
      </c>
      <c r="Y82" s="459">
        <f t="shared" si="4"/>
        <v>2762</v>
      </c>
    </row>
    <row r="83" spans="1:25" ht="27.95" customHeight="1" x14ac:dyDescent="0.15">
      <c r="A83" s="201"/>
      <c r="B83" s="80"/>
      <c r="C83" s="313"/>
      <c r="D83" s="314"/>
      <c r="E83" s="314"/>
      <c r="F83" s="290"/>
      <c r="G83" s="288"/>
      <c r="H83" s="285"/>
      <c r="I83" s="696"/>
      <c r="J83" s="420" t="s">
        <v>395</v>
      </c>
      <c r="K83" s="505">
        <f>法人拠点!K83</f>
        <v>0</v>
      </c>
      <c r="L83" s="458">
        <f>法人拠点!L83</f>
        <v>0</v>
      </c>
      <c r="M83" s="459">
        <f>法人拠点!M83</f>
        <v>0</v>
      </c>
      <c r="N83" s="503">
        <f>共同募金拠点!K83</f>
        <v>0</v>
      </c>
      <c r="O83" s="458">
        <f>共同募金拠点!L83</f>
        <v>0</v>
      </c>
      <c r="P83" s="504">
        <f>共同募金拠点!M83</f>
        <v>0</v>
      </c>
      <c r="Q83" s="505">
        <f>訪問拠点!K83</f>
        <v>0</v>
      </c>
      <c r="R83" s="458">
        <f>訪問拠点!L83</f>
        <v>0</v>
      </c>
      <c r="S83" s="459">
        <f>訪問拠点!M83</f>
        <v>0</v>
      </c>
      <c r="T83" s="503">
        <f>通所拠点!K83</f>
        <v>0</v>
      </c>
      <c r="U83" s="458">
        <f>通所拠点!L83</f>
        <v>0</v>
      </c>
      <c r="V83" s="504">
        <f>通所拠点!M83</f>
        <v>0</v>
      </c>
      <c r="W83" s="505">
        <f t="shared" si="6"/>
        <v>0</v>
      </c>
      <c r="X83" s="458">
        <f t="shared" si="5"/>
        <v>0</v>
      </c>
      <c r="Y83" s="459">
        <f t="shared" si="4"/>
        <v>0</v>
      </c>
    </row>
    <row r="84" spans="1:25" ht="27.95" customHeight="1" x14ac:dyDescent="0.15">
      <c r="A84" s="201"/>
      <c r="B84" s="80"/>
      <c r="C84" s="313"/>
      <c r="D84" s="314"/>
      <c r="E84" s="314"/>
      <c r="F84" s="290"/>
      <c r="G84" s="288"/>
      <c r="H84" s="285"/>
      <c r="I84" s="696"/>
      <c r="J84" s="419" t="s">
        <v>686</v>
      </c>
      <c r="K84" s="505">
        <f>法人拠点!K84</f>
        <v>0</v>
      </c>
      <c r="L84" s="458">
        <f>法人拠点!L84</f>
        <v>0</v>
      </c>
      <c r="M84" s="459">
        <f>法人拠点!M84</f>
        <v>0</v>
      </c>
      <c r="N84" s="503">
        <f>共同募金拠点!K84</f>
        <v>0</v>
      </c>
      <c r="O84" s="458">
        <f>共同募金拠点!L84</f>
        <v>0</v>
      </c>
      <c r="P84" s="504">
        <f>共同募金拠点!M84</f>
        <v>0</v>
      </c>
      <c r="Q84" s="505">
        <f>訪問拠点!K84</f>
        <v>0</v>
      </c>
      <c r="R84" s="458">
        <f>訪問拠点!L84</f>
        <v>0</v>
      </c>
      <c r="S84" s="459">
        <f>訪問拠点!M84</f>
        <v>0</v>
      </c>
      <c r="T84" s="503">
        <f>通所拠点!K84</f>
        <v>0</v>
      </c>
      <c r="U84" s="458">
        <f>通所拠点!L84</f>
        <v>0</v>
      </c>
      <c r="V84" s="504">
        <f>通所拠点!M84</f>
        <v>0</v>
      </c>
      <c r="W84" s="505">
        <f t="shared" si="6"/>
        <v>0</v>
      </c>
      <c r="X84" s="458">
        <f t="shared" si="5"/>
        <v>0</v>
      </c>
      <c r="Y84" s="459">
        <f t="shared" si="4"/>
        <v>0</v>
      </c>
    </row>
    <row r="85" spans="1:25" ht="27.95" customHeight="1" x14ac:dyDescent="0.15">
      <c r="A85" s="201"/>
      <c r="B85" s="80"/>
      <c r="C85" s="313"/>
      <c r="D85" s="314"/>
      <c r="E85" s="314"/>
      <c r="F85" s="290"/>
      <c r="G85" s="288"/>
      <c r="H85" s="285"/>
      <c r="I85" s="696"/>
      <c r="J85" s="420" t="s">
        <v>405</v>
      </c>
      <c r="K85" s="505">
        <f>法人拠点!K85</f>
        <v>0</v>
      </c>
      <c r="L85" s="458">
        <f>法人拠点!L85</f>
        <v>0</v>
      </c>
      <c r="M85" s="459">
        <f>法人拠点!M85</f>
        <v>0</v>
      </c>
      <c r="N85" s="503">
        <f>共同募金拠点!K85</f>
        <v>0</v>
      </c>
      <c r="O85" s="458">
        <f>共同募金拠点!L85</f>
        <v>0</v>
      </c>
      <c r="P85" s="504">
        <f>共同募金拠点!M85</f>
        <v>0</v>
      </c>
      <c r="Q85" s="505">
        <f>訪問拠点!K85</f>
        <v>0</v>
      </c>
      <c r="R85" s="458">
        <f>訪問拠点!L85</f>
        <v>0</v>
      </c>
      <c r="S85" s="459">
        <f>訪問拠点!M85</f>
        <v>0</v>
      </c>
      <c r="T85" s="503">
        <f>通所拠点!K85</f>
        <v>0</v>
      </c>
      <c r="U85" s="458">
        <f>通所拠点!L85</f>
        <v>0</v>
      </c>
      <c r="V85" s="504">
        <f>通所拠点!M85</f>
        <v>0</v>
      </c>
      <c r="W85" s="505">
        <f t="shared" ref="W85:W148" si="7">SUM(K85+N85+Q85+T85)</f>
        <v>0</v>
      </c>
      <c r="X85" s="458">
        <f t="shared" si="5"/>
        <v>0</v>
      </c>
      <c r="Y85" s="459">
        <f t="shared" si="4"/>
        <v>0</v>
      </c>
    </row>
    <row r="86" spans="1:25" ht="27.95" customHeight="1" x14ac:dyDescent="0.15">
      <c r="A86" s="201"/>
      <c r="B86" s="80"/>
      <c r="C86" s="313"/>
      <c r="D86" s="314"/>
      <c r="E86" s="314"/>
      <c r="F86" s="291"/>
      <c r="G86" s="289"/>
      <c r="H86" s="286"/>
      <c r="I86" s="697"/>
      <c r="J86" s="419" t="s">
        <v>686</v>
      </c>
      <c r="K86" s="505">
        <f>法人拠点!K86</f>
        <v>0</v>
      </c>
      <c r="L86" s="458">
        <f>法人拠点!L86</f>
        <v>0</v>
      </c>
      <c r="M86" s="459">
        <f>法人拠点!M86</f>
        <v>0</v>
      </c>
      <c r="N86" s="503">
        <f>共同募金拠点!K86</f>
        <v>0</v>
      </c>
      <c r="O86" s="458">
        <f>共同募金拠点!L86</f>
        <v>0</v>
      </c>
      <c r="P86" s="504">
        <f>共同募金拠点!M86</f>
        <v>0</v>
      </c>
      <c r="Q86" s="505">
        <f>訪問拠点!K86</f>
        <v>0</v>
      </c>
      <c r="R86" s="458">
        <f>訪問拠点!L86</f>
        <v>0</v>
      </c>
      <c r="S86" s="459">
        <f>訪問拠点!M86</f>
        <v>0</v>
      </c>
      <c r="T86" s="503">
        <f>通所拠点!K86</f>
        <v>0</v>
      </c>
      <c r="U86" s="458">
        <f>通所拠点!L86</f>
        <v>0</v>
      </c>
      <c r="V86" s="504">
        <f>通所拠点!M86</f>
        <v>0</v>
      </c>
      <c r="W86" s="505">
        <f t="shared" si="7"/>
        <v>0</v>
      </c>
      <c r="X86" s="458">
        <f t="shared" si="5"/>
        <v>0</v>
      </c>
      <c r="Y86" s="459">
        <f t="shared" si="4"/>
        <v>0</v>
      </c>
    </row>
    <row r="87" spans="1:25" ht="27.95" customHeight="1" x14ac:dyDescent="0.15">
      <c r="A87" s="201"/>
      <c r="B87" s="80"/>
      <c r="C87" s="313"/>
      <c r="D87" s="314"/>
      <c r="E87" s="314"/>
      <c r="F87" s="290"/>
      <c r="G87" s="288"/>
      <c r="H87" s="285"/>
      <c r="I87" s="695" t="s">
        <v>36</v>
      </c>
      <c r="J87" s="420"/>
      <c r="K87" s="505">
        <f>法人拠点!K87</f>
        <v>0</v>
      </c>
      <c r="L87" s="458">
        <f>法人拠点!L87</f>
        <v>0</v>
      </c>
      <c r="M87" s="459">
        <f>法人拠点!M87</f>
        <v>0</v>
      </c>
      <c r="N87" s="503">
        <f>共同募金拠点!K87</f>
        <v>0</v>
      </c>
      <c r="O87" s="458">
        <f>共同募金拠点!L87</f>
        <v>0</v>
      </c>
      <c r="P87" s="504">
        <f>共同募金拠点!M87</f>
        <v>0</v>
      </c>
      <c r="Q87" s="505">
        <f>訪問拠点!K87</f>
        <v>0</v>
      </c>
      <c r="R87" s="458">
        <f>訪問拠点!L87</f>
        <v>0</v>
      </c>
      <c r="S87" s="459">
        <f>訪問拠点!M87</f>
        <v>0</v>
      </c>
      <c r="T87" s="503">
        <f>通所拠点!K87</f>
        <v>0</v>
      </c>
      <c r="U87" s="458">
        <f>通所拠点!L87</f>
        <v>0</v>
      </c>
      <c r="V87" s="504">
        <f>通所拠点!M87</f>
        <v>0</v>
      </c>
      <c r="W87" s="505">
        <f t="shared" si="7"/>
        <v>0</v>
      </c>
      <c r="X87" s="458">
        <f t="shared" si="5"/>
        <v>0</v>
      </c>
      <c r="Y87" s="459">
        <f t="shared" si="4"/>
        <v>0</v>
      </c>
    </row>
    <row r="88" spans="1:25" ht="27.95" customHeight="1" x14ac:dyDescent="0.15">
      <c r="A88" s="201"/>
      <c r="B88" s="80"/>
      <c r="C88" s="313"/>
      <c r="D88" s="314"/>
      <c r="E88" s="314"/>
      <c r="F88" s="290"/>
      <c r="G88" s="288"/>
      <c r="H88" s="285"/>
      <c r="I88" s="696"/>
      <c r="J88" s="420" t="s">
        <v>409</v>
      </c>
      <c r="K88" s="505">
        <f>法人拠点!K88</f>
        <v>0</v>
      </c>
      <c r="L88" s="458">
        <f>法人拠点!L88</f>
        <v>0</v>
      </c>
      <c r="M88" s="459">
        <f>法人拠点!M88</f>
        <v>0</v>
      </c>
      <c r="N88" s="503">
        <f>共同募金拠点!K88</f>
        <v>0</v>
      </c>
      <c r="O88" s="458">
        <f>共同募金拠点!L88</f>
        <v>0</v>
      </c>
      <c r="P88" s="504">
        <f>共同募金拠点!M88</f>
        <v>0</v>
      </c>
      <c r="Q88" s="505">
        <f>訪問拠点!K88</f>
        <v>0</v>
      </c>
      <c r="R88" s="458">
        <f>訪問拠点!L88</f>
        <v>0</v>
      </c>
      <c r="S88" s="459">
        <f>訪問拠点!M88</f>
        <v>0</v>
      </c>
      <c r="T88" s="503">
        <f>通所拠点!K88</f>
        <v>0</v>
      </c>
      <c r="U88" s="458">
        <f>通所拠点!L88</f>
        <v>0</v>
      </c>
      <c r="V88" s="504">
        <f>通所拠点!M88</f>
        <v>0</v>
      </c>
      <c r="W88" s="505">
        <f t="shared" si="7"/>
        <v>0</v>
      </c>
      <c r="X88" s="458">
        <f t="shared" si="5"/>
        <v>0</v>
      </c>
      <c r="Y88" s="459">
        <f t="shared" si="4"/>
        <v>0</v>
      </c>
    </row>
    <row r="89" spans="1:25" ht="27.95" customHeight="1" x14ac:dyDescent="0.15">
      <c r="A89" s="201"/>
      <c r="B89" s="80"/>
      <c r="C89" s="313"/>
      <c r="D89" s="314"/>
      <c r="E89" s="314"/>
      <c r="F89" s="290"/>
      <c r="G89" s="288"/>
      <c r="H89" s="285"/>
      <c r="I89" s="697"/>
      <c r="J89" s="420" t="s">
        <v>410</v>
      </c>
      <c r="K89" s="505">
        <f>法人拠点!K89</f>
        <v>0</v>
      </c>
      <c r="L89" s="458">
        <f>法人拠点!L89</f>
        <v>0</v>
      </c>
      <c r="M89" s="459">
        <f>法人拠点!M89</f>
        <v>0</v>
      </c>
      <c r="N89" s="503">
        <f>共同募金拠点!K89</f>
        <v>0</v>
      </c>
      <c r="O89" s="458">
        <f>共同募金拠点!L89</f>
        <v>0</v>
      </c>
      <c r="P89" s="504">
        <f>共同募金拠点!M89</f>
        <v>0</v>
      </c>
      <c r="Q89" s="505">
        <f>訪問拠点!K89</f>
        <v>0</v>
      </c>
      <c r="R89" s="458">
        <f>訪問拠点!L89</f>
        <v>0</v>
      </c>
      <c r="S89" s="459">
        <f>訪問拠点!M89</f>
        <v>0</v>
      </c>
      <c r="T89" s="503">
        <f>通所拠点!K89</f>
        <v>0</v>
      </c>
      <c r="U89" s="458">
        <f>通所拠点!L89</f>
        <v>0</v>
      </c>
      <c r="V89" s="504">
        <f>通所拠点!M89</f>
        <v>0</v>
      </c>
      <c r="W89" s="505">
        <f t="shared" si="7"/>
        <v>0</v>
      </c>
      <c r="X89" s="458">
        <f t="shared" si="5"/>
        <v>0</v>
      </c>
      <c r="Y89" s="459">
        <f t="shared" si="4"/>
        <v>0</v>
      </c>
    </row>
    <row r="90" spans="1:25" ht="27.95" customHeight="1" x14ac:dyDescent="0.15">
      <c r="A90" s="201"/>
      <c r="B90" s="80"/>
      <c r="C90" s="313"/>
      <c r="D90" s="314"/>
      <c r="E90" s="314"/>
      <c r="F90" s="290"/>
      <c r="G90" s="288"/>
      <c r="H90" s="285"/>
      <c r="I90" s="695" t="s">
        <v>37</v>
      </c>
      <c r="J90" s="420"/>
      <c r="K90" s="505">
        <f>法人拠点!K90</f>
        <v>0</v>
      </c>
      <c r="L90" s="458">
        <f>法人拠点!L90</f>
        <v>0</v>
      </c>
      <c r="M90" s="459">
        <f>法人拠点!M90</f>
        <v>0</v>
      </c>
      <c r="N90" s="503">
        <f>共同募金拠点!K90</f>
        <v>0</v>
      </c>
      <c r="O90" s="458">
        <f>共同募金拠点!L90</f>
        <v>0</v>
      </c>
      <c r="P90" s="504">
        <f>共同募金拠点!M90</f>
        <v>0</v>
      </c>
      <c r="Q90" s="505">
        <f>訪問拠点!K90</f>
        <v>0</v>
      </c>
      <c r="R90" s="458">
        <f>訪問拠点!L90</f>
        <v>0</v>
      </c>
      <c r="S90" s="459">
        <f>訪問拠点!M90</f>
        <v>0</v>
      </c>
      <c r="T90" s="503">
        <f>通所拠点!K90</f>
        <v>3920</v>
      </c>
      <c r="U90" s="458">
        <f>通所拠点!L90</f>
        <v>0</v>
      </c>
      <c r="V90" s="441">
        <f>通所拠点!M90</f>
        <v>3920</v>
      </c>
      <c r="W90" s="437">
        <f t="shared" si="7"/>
        <v>3920</v>
      </c>
      <c r="X90" s="417">
        <f t="shared" si="5"/>
        <v>0</v>
      </c>
      <c r="Y90" s="418">
        <f t="shared" si="4"/>
        <v>3920</v>
      </c>
    </row>
    <row r="91" spans="1:25" ht="27.95" customHeight="1" x14ac:dyDescent="0.15">
      <c r="A91" s="201"/>
      <c r="B91" s="80"/>
      <c r="C91" s="313"/>
      <c r="D91" s="314"/>
      <c r="E91" s="314"/>
      <c r="F91" s="290"/>
      <c r="G91" s="288"/>
      <c r="H91" s="285"/>
      <c r="I91" s="696"/>
      <c r="J91" s="420" t="s">
        <v>39</v>
      </c>
      <c r="K91" s="505">
        <f>法人拠点!K91</f>
        <v>0</v>
      </c>
      <c r="L91" s="458">
        <f>法人拠点!L91</f>
        <v>0</v>
      </c>
      <c r="M91" s="459">
        <f>法人拠点!M91</f>
        <v>0</v>
      </c>
      <c r="N91" s="503">
        <f>共同募金拠点!K91</f>
        <v>0</v>
      </c>
      <c r="O91" s="458">
        <f>共同募金拠点!L91</f>
        <v>0</v>
      </c>
      <c r="P91" s="504">
        <f>共同募金拠点!M91</f>
        <v>0</v>
      </c>
      <c r="Q91" s="505">
        <f>訪問拠点!K91</f>
        <v>0</v>
      </c>
      <c r="R91" s="458">
        <f>訪問拠点!L91</f>
        <v>0</v>
      </c>
      <c r="S91" s="459">
        <f>訪問拠点!M91</f>
        <v>0</v>
      </c>
      <c r="T91" s="503">
        <f>通所拠点!K91</f>
        <v>0</v>
      </c>
      <c r="U91" s="458">
        <f>通所拠点!L91</f>
        <v>0</v>
      </c>
      <c r="V91" s="504">
        <f>通所拠点!M91</f>
        <v>0</v>
      </c>
      <c r="W91" s="505">
        <f t="shared" si="7"/>
        <v>0</v>
      </c>
      <c r="X91" s="458">
        <f t="shared" si="5"/>
        <v>0</v>
      </c>
      <c r="Y91" s="459">
        <f t="shared" si="4"/>
        <v>0</v>
      </c>
    </row>
    <row r="92" spans="1:25" ht="27.95" customHeight="1" x14ac:dyDescent="0.15">
      <c r="A92" s="201"/>
      <c r="B92" s="80"/>
      <c r="C92" s="313"/>
      <c r="D92" s="314"/>
      <c r="E92" s="314"/>
      <c r="F92" s="290"/>
      <c r="G92" s="288"/>
      <c r="H92" s="285"/>
      <c r="I92" s="696"/>
      <c r="J92" s="420" t="s">
        <v>411</v>
      </c>
      <c r="K92" s="505">
        <f>法人拠点!K92</f>
        <v>0</v>
      </c>
      <c r="L92" s="458">
        <f>法人拠点!L92</f>
        <v>0</v>
      </c>
      <c r="M92" s="459">
        <f>法人拠点!M92</f>
        <v>0</v>
      </c>
      <c r="N92" s="503">
        <f>共同募金拠点!K92</f>
        <v>0</v>
      </c>
      <c r="O92" s="458">
        <f>共同募金拠点!L92</f>
        <v>0</v>
      </c>
      <c r="P92" s="504">
        <f>共同募金拠点!M92</f>
        <v>0</v>
      </c>
      <c r="Q92" s="505">
        <f>訪問拠点!K92</f>
        <v>0</v>
      </c>
      <c r="R92" s="458">
        <f>訪問拠点!L92</f>
        <v>0</v>
      </c>
      <c r="S92" s="459">
        <f>訪問拠点!M92</f>
        <v>0</v>
      </c>
      <c r="T92" s="503">
        <f>通所拠点!K92</f>
        <v>0</v>
      </c>
      <c r="U92" s="458">
        <f>通所拠点!L92</f>
        <v>0</v>
      </c>
      <c r="V92" s="504">
        <f>通所拠点!M92</f>
        <v>0</v>
      </c>
      <c r="W92" s="505">
        <f t="shared" si="7"/>
        <v>0</v>
      </c>
      <c r="X92" s="458">
        <f t="shared" si="5"/>
        <v>0</v>
      </c>
      <c r="Y92" s="459">
        <f t="shared" si="4"/>
        <v>0</v>
      </c>
    </row>
    <row r="93" spans="1:25" ht="27.95" customHeight="1" x14ac:dyDescent="0.15">
      <c r="A93" s="201"/>
      <c r="B93" s="80"/>
      <c r="C93" s="313"/>
      <c r="D93" s="314"/>
      <c r="E93" s="314"/>
      <c r="F93" s="290"/>
      <c r="G93" s="288"/>
      <c r="H93" s="285"/>
      <c r="I93" s="696"/>
      <c r="J93" s="420" t="s">
        <v>412</v>
      </c>
      <c r="K93" s="505">
        <f>法人拠点!K93</f>
        <v>0</v>
      </c>
      <c r="L93" s="458">
        <f>法人拠点!L93</f>
        <v>0</v>
      </c>
      <c r="M93" s="459">
        <f>法人拠点!M93</f>
        <v>0</v>
      </c>
      <c r="N93" s="503">
        <f>共同募金拠点!K93</f>
        <v>0</v>
      </c>
      <c r="O93" s="458">
        <f>共同募金拠点!L93</f>
        <v>0</v>
      </c>
      <c r="P93" s="504">
        <f>共同募金拠点!M93</f>
        <v>0</v>
      </c>
      <c r="Q93" s="505">
        <f>訪問拠点!K93</f>
        <v>0</v>
      </c>
      <c r="R93" s="458">
        <f>訪問拠点!L93</f>
        <v>0</v>
      </c>
      <c r="S93" s="459">
        <f>訪問拠点!M93</f>
        <v>0</v>
      </c>
      <c r="T93" s="503">
        <f>通所拠点!K93</f>
        <v>0</v>
      </c>
      <c r="U93" s="458">
        <f>通所拠点!L93</f>
        <v>0</v>
      </c>
      <c r="V93" s="504">
        <f>通所拠点!M93</f>
        <v>0</v>
      </c>
      <c r="W93" s="505">
        <f t="shared" si="7"/>
        <v>0</v>
      </c>
      <c r="X93" s="458">
        <f t="shared" si="5"/>
        <v>0</v>
      </c>
      <c r="Y93" s="459">
        <f t="shared" si="4"/>
        <v>0</v>
      </c>
    </row>
    <row r="94" spans="1:25" ht="27.95" customHeight="1" x14ac:dyDescent="0.15">
      <c r="A94" s="201"/>
      <c r="B94" s="80"/>
      <c r="C94" s="313"/>
      <c r="D94" s="314"/>
      <c r="E94" s="314"/>
      <c r="F94" s="290"/>
      <c r="G94" s="288"/>
      <c r="H94" s="285"/>
      <c r="I94" s="696"/>
      <c r="J94" s="420" t="s">
        <v>413</v>
      </c>
      <c r="K94" s="505">
        <f>法人拠点!K94</f>
        <v>0</v>
      </c>
      <c r="L94" s="458">
        <f>法人拠点!L94</f>
        <v>0</v>
      </c>
      <c r="M94" s="459">
        <f>法人拠点!M94</f>
        <v>0</v>
      </c>
      <c r="N94" s="503">
        <f>共同募金拠点!K94</f>
        <v>0</v>
      </c>
      <c r="O94" s="458">
        <f>共同募金拠点!L94</f>
        <v>0</v>
      </c>
      <c r="P94" s="504">
        <f>共同募金拠点!M94</f>
        <v>0</v>
      </c>
      <c r="Q94" s="505">
        <f>訪問拠点!K94</f>
        <v>0</v>
      </c>
      <c r="R94" s="458">
        <f>訪問拠点!L94</f>
        <v>0</v>
      </c>
      <c r="S94" s="459">
        <f>訪問拠点!M94</f>
        <v>0</v>
      </c>
      <c r="T94" s="503">
        <f>通所拠点!K94</f>
        <v>3920</v>
      </c>
      <c r="U94" s="458">
        <f>通所拠点!L94</f>
        <v>0</v>
      </c>
      <c r="V94" s="504">
        <f>通所拠点!M94</f>
        <v>3920</v>
      </c>
      <c r="W94" s="505">
        <f t="shared" si="7"/>
        <v>3920</v>
      </c>
      <c r="X94" s="458">
        <f t="shared" si="5"/>
        <v>0</v>
      </c>
      <c r="Y94" s="459">
        <f t="shared" si="4"/>
        <v>3920</v>
      </c>
    </row>
    <row r="95" spans="1:25" ht="27.95" customHeight="1" x14ac:dyDescent="0.15">
      <c r="A95" s="201"/>
      <c r="B95" s="80"/>
      <c r="C95" s="313"/>
      <c r="D95" s="314"/>
      <c r="E95" s="314"/>
      <c r="F95" s="290"/>
      <c r="G95" s="288"/>
      <c r="H95" s="285"/>
      <c r="I95" s="697"/>
      <c r="J95" s="420" t="s">
        <v>41</v>
      </c>
      <c r="K95" s="505">
        <f>法人拠点!K95</f>
        <v>0</v>
      </c>
      <c r="L95" s="458">
        <f>法人拠点!L95</f>
        <v>0</v>
      </c>
      <c r="M95" s="459">
        <f>法人拠点!M95</f>
        <v>0</v>
      </c>
      <c r="N95" s="503">
        <f>共同募金拠点!K95</f>
        <v>0</v>
      </c>
      <c r="O95" s="458">
        <f>共同募金拠点!L95</f>
        <v>0</v>
      </c>
      <c r="P95" s="504">
        <f>共同募金拠点!M95</f>
        <v>0</v>
      </c>
      <c r="Q95" s="505">
        <f>訪問拠点!K95</f>
        <v>0</v>
      </c>
      <c r="R95" s="458">
        <f>訪問拠点!L95</f>
        <v>0</v>
      </c>
      <c r="S95" s="459">
        <f>訪問拠点!M95</f>
        <v>0</v>
      </c>
      <c r="T95" s="503">
        <f>通所拠点!K95</f>
        <v>0</v>
      </c>
      <c r="U95" s="458">
        <f>通所拠点!L95</f>
        <v>0</v>
      </c>
      <c r="V95" s="504">
        <f>通所拠点!M95</f>
        <v>0</v>
      </c>
      <c r="W95" s="505">
        <f t="shared" si="7"/>
        <v>0</v>
      </c>
      <c r="X95" s="458">
        <f t="shared" si="5"/>
        <v>0</v>
      </c>
      <c r="Y95" s="459">
        <f t="shared" si="4"/>
        <v>0</v>
      </c>
    </row>
    <row r="96" spans="1:25" ht="27.95" customHeight="1" x14ac:dyDescent="0.15">
      <c r="A96" s="201"/>
      <c r="B96" s="80"/>
      <c r="C96" s="313"/>
      <c r="D96" s="314"/>
      <c r="E96" s="314"/>
      <c r="F96" s="290"/>
      <c r="G96" s="288"/>
      <c r="H96" s="285"/>
      <c r="I96" s="696" t="s">
        <v>26</v>
      </c>
      <c r="J96" s="425"/>
      <c r="K96" s="514">
        <f>法人拠点!K96</f>
        <v>0</v>
      </c>
      <c r="L96" s="478">
        <f>法人拠点!L96</f>
        <v>0</v>
      </c>
      <c r="M96" s="515">
        <f>法人拠点!M96</f>
        <v>0</v>
      </c>
      <c r="N96" s="516">
        <f>共同募金拠点!K96</f>
        <v>0</v>
      </c>
      <c r="O96" s="478">
        <f>共同募金拠点!L96</f>
        <v>0</v>
      </c>
      <c r="P96" s="517">
        <f>共同募金拠点!M96</f>
        <v>0</v>
      </c>
      <c r="Q96" s="514">
        <f>訪問拠点!K96</f>
        <v>0</v>
      </c>
      <c r="R96" s="478">
        <f>訪問拠点!L96</f>
        <v>0</v>
      </c>
      <c r="S96" s="515">
        <f>訪問拠点!M96</f>
        <v>0</v>
      </c>
      <c r="T96" s="516">
        <f>通所拠点!K96</f>
        <v>0</v>
      </c>
      <c r="U96" s="478">
        <f>通所拠点!L96</f>
        <v>0</v>
      </c>
      <c r="V96" s="517">
        <f>通所拠点!M96</f>
        <v>0</v>
      </c>
      <c r="W96" s="505">
        <f t="shared" si="7"/>
        <v>0</v>
      </c>
      <c r="X96" s="458">
        <f t="shared" si="5"/>
        <v>0</v>
      </c>
      <c r="Y96" s="459">
        <f t="shared" si="4"/>
        <v>0</v>
      </c>
    </row>
    <row r="97" spans="1:25" ht="27.95" customHeight="1" x14ac:dyDescent="0.15">
      <c r="A97" s="201"/>
      <c r="B97" s="80"/>
      <c r="C97" s="313"/>
      <c r="D97" s="314"/>
      <c r="E97" s="314"/>
      <c r="F97" s="701" t="s">
        <v>677</v>
      </c>
      <c r="G97" s="694" t="s">
        <v>4</v>
      </c>
      <c r="H97" s="285"/>
      <c r="I97" s="696"/>
      <c r="J97" s="420" t="s">
        <v>414</v>
      </c>
      <c r="K97" s="505">
        <f>法人拠点!K97</f>
        <v>0</v>
      </c>
      <c r="L97" s="458">
        <f>法人拠点!L97</f>
        <v>0</v>
      </c>
      <c r="M97" s="459">
        <f>法人拠点!M97</f>
        <v>0</v>
      </c>
      <c r="N97" s="503">
        <f>共同募金拠点!K97</f>
        <v>0</v>
      </c>
      <c r="O97" s="458">
        <f>共同募金拠点!L97</f>
        <v>0</v>
      </c>
      <c r="P97" s="504">
        <f>共同募金拠点!M97</f>
        <v>0</v>
      </c>
      <c r="Q97" s="505">
        <f>訪問拠点!K97</f>
        <v>0</v>
      </c>
      <c r="R97" s="458">
        <f>訪問拠点!L97</f>
        <v>0</v>
      </c>
      <c r="S97" s="459">
        <f>訪問拠点!M97</f>
        <v>0</v>
      </c>
      <c r="T97" s="503">
        <f>通所拠点!K97</f>
        <v>0</v>
      </c>
      <c r="U97" s="458">
        <f>通所拠点!L97</f>
        <v>0</v>
      </c>
      <c r="V97" s="504">
        <f>通所拠点!M97</f>
        <v>0</v>
      </c>
      <c r="W97" s="505">
        <f t="shared" si="7"/>
        <v>0</v>
      </c>
      <c r="X97" s="458">
        <f t="shared" si="5"/>
        <v>0</v>
      </c>
      <c r="Y97" s="459">
        <f t="shared" si="4"/>
        <v>0</v>
      </c>
    </row>
    <row r="98" spans="1:25" ht="27.95" customHeight="1" x14ac:dyDescent="0.15">
      <c r="A98" s="201"/>
      <c r="B98" s="80"/>
      <c r="C98" s="313"/>
      <c r="D98" s="314"/>
      <c r="E98" s="314"/>
      <c r="F98" s="701"/>
      <c r="G98" s="694"/>
      <c r="H98" s="285"/>
      <c r="I98" s="696"/>
      <c r="J98" s="420" t="s">
        <v>44</v>
      </c>
      <c r="K98" s="505">
        <f>法人拠点!K98</f>
        <v>0</v>
      </c>
      <c r="L98" s="458">
        <f>法人拠点!L98</f>
        <v>0</v>
      </c>
      <c r="M98" s="459">
        <f>法人拠点!M98</f>
        <v>0</v>
      </c>
      <c r="N98" s="503">
        <f>共同募金拠点!K98</f>
        <v>0</v>
      </c>
      <c r="O98" s="458">
        <f>共同募金拠点!L98</f>
        <v>0</v>
      </c>
      <c r="P98" s="504">
        <f>共同募金拠点!M98</f>
        <v>0</v>
      </c>
      <c r="Q98" s="505">
        <f>訪問拠点!K98</f>
        <v>0</v>
      </c>
      <c r="R98" s="458">
        <f>訪問拠点!L98</f>
        <v>0</v>
      </c>
      <c r="S98" s="459">
        <f>訪問拠点!M98</f>
        <v>0</v>
      </c>
      <c r="T98" s="503">
        <f>通所拠点!K98</f>
        <v>0</v>
      </c>
      <c r="U98" s="458">
        <f>通所拠点!L98</f>
        <v>0</v>
      </c>
      <c r="V98" s="504">
        <f>通所拠点!M98</f>
        <v>0</v>
      </c>
      <c r="W98" s="505">
        <f t="shared" si="7"/>
        <v>0</v>
      </c>
      <c r="X98" s="458">
        <f t="shared" si="5"/>
        <v>0</v>
      </c>
      <c r="Y98" s="459">
        <f t="shared" si="4"/>
        <v>0</v>
      </c>
    </row>
    <row r="99" spans="1:25" ht="27.95" customHeight="1" x14ac:dyDescent="0.15">
      <c r="A99" s="201"/>
      <c r="B99" s="80"/>
      <c r="C99" s="313"/>
      <c r="D99" s="314"/>
      <c r="E99" s="314"/>
      <c r="F99" s="701"/>
      <c r="G99" s="288"/>
      <c r="H99" s="285"/>
      <c r="I99" s="696"/>
      <c r="J99" s="420" t="s">
        <v>415</v>
      </c>
      <c r="K99" s="505">
        <f>法人拠点!K99</f>
        <v>0</v>
      </c>
      <c r="L99" s="458">
        <f>法人拠点!L99</f>
        <v>0</v>
      </c>
      <c r="M99" s="459">
        <f>法人拠点!M99</f>
        <v>0</v>
      </c>
      <c r="N99" s="503">
        <f>共同募金拠点!K99</f>
        <v>0</v>
      </c>
      <c r="O99" s="458">
        <f>共同募金拠点!L99</f>
        <v>0</v>
      </c>
      <c r="P99" s="504">
        <f>共同募金拠点!M99</f>
        <v>0</v>
      </c>
      <c r="Q99" s="505">
        <f>訪問拠点!K99</f>
        <v>0</v>
      </c>
      <c r="R99" s="458">
        <f>訪問拠点!L99</f>
        <v>0</v>
      </c>
      <c r="S99" s="459">
        <f>訪問拠点!M99</f>
        <v>0</v>
      </c>
      <c r="T99" s="503">
        <f>通所拠点!K99</f>
        <v>0</v>
      </c>
      <c r="U99" s="458">
        <f>通所拠点!L99</f>
        <v>0</v>
      </c>
      <c r="V99" s="504">
        <f>通所拠点!M99</f>
        <v>0</v>
      </c>
      <c r="W99" s="505">
        <f t="shared" si="7"/>
        <v>0</v>
      </c>
      <c r="X99" s="458">
        <f t="shared" si="5"/>
        <v>0</v>
      </c>
      <c r="Y99" s="459">
        <f t="shared" si="4"/>
        <v>0</v>
      </c>
    </row>
    <row r="100" spans="1:25" ht="27.95" customHeight="1" thickBot="1" x14ac:dyDescent="0.2">
      <c r="A100" s="201"/>
      <c r="B100" s="80"/>
      <c r="C100" s="313"/>
      <c r="D100" s="314"/>
      <c r="E100" s="314"/>
      <c r="F100" s="701"/>
      <c r="G100" s="288"/>
      <c r="H100" s="381"/>
      <c r="I100" s="698"/>
      <c r="J100" s="421" t="s">
        <v>26</v>
      </c>
      <c r="K100" s="506">
        <f>法人拠点!K100</f>
        <v>0</v>
      </c>
      <c r="L100" s="479">
        <f>法人拠点!L100</f>
        <v>0</v>
      </c>
      <c r="M100" s="507">
        <f>法人拠点!M100</f>
        <v>0</v>
      </c>
      <c r="N100" s="508">
        <f>共同募金拠点!K100</f>
        <v>0</v>
      </c>
      <c r="O100" s="479">
        <f>共同募金拠点!L100</f>
        <v>0</v>
      </c>
      <c r="P100" s="509">
        <f>共同募金拠点!M100</f>
        <v>0</v>
      </c>
      <c r="Q100" s="506">
        <f>訪問拠点!K100</f>
        <v>0</v>
      </c>
      <c r="R100" s="479">
        <f>訪問拠点!L100</f>
        <v>0</v>
      </c>
      <c r="S100" s="507">
        <f>訪問拠点!M100</f>
        <v>0</v>
      </c>
      <c r="T100" s="508">
        <f>通所拠点!K100</f>
        <v>0</v>
      </c>
      <c r="U100" s="479">
        <f>通所拠点!L100</f>
        <v>0</v>
      </c>
      <c r="V100" s="509">
        <f>通所拠点!M100</f>
        <v>0</v>
      </c>
      <c r="W100" s="506">
        <f t="shared" si="7"/>
        <v>0</v>
      </c>
      <c r="X100" s="479">
        <f t="shared" si="5"/>
        <v>0</v>
      </c>
      <c r="Y100" s="507">
        <f t="shared" si="4"/>
        <v>0</v>
      </c>
    </row>
    <row r="101" spans="1:25" ht="27.95" customHeight="1" x14ac:dyDescent="0.15">
      <c r="A101" s="201"/>
      <c r="B101" s="80"/>
      <c r="C101" s="313"/>
      <c r="D101" s="314"/>
      <c r="E101" s="314"/>
      <c r="F101" s="701"/>
      <c r="G101" s="288"/>
      <c r="H101" s="633" t="s">
        <v>417</v>
      </c>
      <c r="I101" s="365"/>
      <c r="J101" s="427"/>
      <c r="K101" s="436">
        <f>法人拠点!K101</f>
        <v>0</v>
      </c>
      <c r="L101" s="415">
        <f>法人拠点!L101</f>
        <v>0</v>
      </c>
      <c r="M101" s="416">
        <f>法人拠点!M101</f>
        <v>0</v>
      </c>
      <c r="N101" s="432">
        <f>共同募金拠点!K101</f>
        <v>0</v>
      </c>
      <c r="O101" s="415">
        <f>共同募金拠点!L101</f>
        <v>0</v>
      </c>
      <c r="P101" s="440">
        <f>共同募金拠点!M101</f>
        <v>0</v>
      </c>
      <c r="Q101" s="436">
        <f>訪問拠点!K101</f>
        <v>900</v>
      </c>
      <c r="R101" s="415">
        <f>訪問拠点!L101</f>
        <v>0</v>
      </c>
      <c r="S101" s="416">
        <f>訪問拠点!M101</f>
        <v>900</v>
      </c>
      <c r="T101" s="432">
        <f>通所拠点!K101</f>
        <v>0</v>
      </c>
      <c r="U101" s="415">
        <f>通所拠点!L101</f>
        <v>0</v>
      </c>
      <c r="V101" s="440">
        <f>通所拠点!M101</f>
        <v>0</v>
      </c>
      <c r="W101" s="436">
        <f t="shared" si="7"/>
        <v>900</v>
      </c>
      <c r="X101" s="415">
        <f t="shared" si="5"/>
        <v>0</v>
      </c>
      <c r="Y101" s="416">
        <f t="shared" si="4"/>
        <v>900</v>
      </c>
    </row>
    <row r="102" spans="1:25" ht="27.95" customHeight="1" x14ac:dyDescent="0.15">
      <c r="A102" s="201"/>
      <c r="B102" s="80"/>
      <c r="C102" s="313"/>
      <c r="D102" s="314"/>
      <c r="E102" s="314"/>
      <c r="F102" s="701"/>
      <c r="G102" s="288"/>
      <c r="H102" s="633"/>
      <c r="I102" s="695" t="s">
        <v>418</v>
      </c>
      <c r="J102" s="420"/>
      <c r="K102" s="505">
        <f>法人拠点!K102</f>
        <v>0</v>
      </c>
      <c r="L102" s="458">
        <f>法人拠点!L102</f>
        <v>0</v>
      </c>
      <c r="M102" s="459">
        <f>法人拠点!M102</f>
        <v>0</v>
      </c>
      <c r="N102" s="503">
        <f>共同募金拠点!K102</f>
        <v>0</v>
      </c>
      <c r="O102" s="458">
        <f>共同募金拠点!L102</f>
        <v>0</v>
      </c>
      <c r="P102" s="504">
        <f>共同募金拠点!M102</f>
        <v>0</v>
      </c>
      <c r="Q102" s="505">
        <f>訪問拠点!K102</f>
        <v>900</v>
      </c>
      <c r="R102" s="458">
        <f>訪問拠点!L102</f>
        <v>0</v>
      </c>
      <c r="S102" s="459">
        <f>訪問拠点!M102</f>
        <v>900</v>
      </c>
      <c r="T102" s="503">
        <f>通所拠点!K102</f>
        <v>0</v>
      </c>
      <c r="U102" s="458">
        <f>通所拠点!L102</f>
        <v>0</v>
      </c>
      <c r="V102" s="504">
        <f>通所拠点!M102</f>
        <v>0</v>
      </c>
      <c r="W102" s="505">
        <f t="shared" si="7"/>
        <v>900</v>
      </c>
      <c r="X102" s="458">
        <f t="shared" si="5"/>
        <v>0</v>
      </c>
      <c r="Y102" s="459">
        <f t="shared" si="4"/>
        <v>900</v>
      </c>
    </row>
    <row r="103" spans="1:25" ht="27.95" customHeight="1" x14ac:dyDescent="0.15">
      <c r="A103" s="201"/>
      <c r="B103" s="80"/>
      <c r="C103" s="313"/>
      <c r="D103" s="314"/>
      <c r="E103" s="314"/>
      <c r="F103" s="701"/>
      <c r="G103" s="288"/>
      <c r="H103" s="633"/>
      <c r="I103" s="696"/>
      <c r="J103" s="420" t="s">
        <v>419</v>
      </c>
      <c r="K103" s="505">
        <f>法人拠点!K103</f>
        <v>0</v>
      </c>
      <c r="L103" s="458">
        <f>法人拠点!L103</f>
        <v>0</v>
      </c>
      <c r="M103" s="459">
        <f>法人拠点!M103</f>
        <v>0</v>
      </c>
      <c r="N103" s="503">
        <f>共同募金拠点!K103</f>
        <v>0</v>
      </c>
      <c r="O103" s="458">
        <f>共同募金拠点!L103</f>
        <v>0</v>
      </c>
      <c r="P103" s="504">
        <f>共同募金拠点!M103</f>
        <v>0</v>
      </c>
      <c r="Q103" s="505">
        <f>訪問拠点!K103</f>
        <v>900</v>
      </c>
      <c r="R103" s="458">
        <f>訪問拠点!L103</f>
        <v>0</v>
      </c>
      <c r="S103" s="459">
        <f>訪問拠点!M103</f>
        <v>900</v>
      </c>
      <c r="T103" s="503">
        <f>通所拠点!K103</f>
        <v>0</v>
      </c>
      <c r="U103" s="458">
        <f>通所拠点!L103</f>
        <v>0</v>
      </c>
      <c r="V103" s="504">
        <f>通所拠点!M103</f>
        <v>0</v>
      </c>
      <c r="W103" s="505">
        <f t="shared" si="7"/>
        <v>900</v>
      </c>
      <c r="X103" s="458">
        <f t="shared" si="5"/>
        <v>0</v>
      </c>
      <c r="Y103" s="459">
        <f t="shared" si="4"/>
        <v>900</v>
      </c>
    </row>
    <row r="104" spans="1:25" ht="27.95" customHeight="1" x14ac:dyDescent="0.15">
      <c r="A104" s="201"/>
      <c r="B104" s="80"/>
      <c r="C104" s="313"/>
      <c r="D104" s="314"/>
      <c r="E104" s="314"/>
      <c r="F104" s="701"/>
      <c r="G104" s="288"/>
      <c r="H104" s="633"/>
      <c r="I104" s="697"/>
      <c r="J104" s="420" t="s">
        <v>422</v>
      </c>
      <c r="K104" s="505">
        <f>法人拠点!K104</f>
        <v>0</v>
      </c>
      <c r="L104" s="458">
        <f>法人拠点!L104</f>
        <v>0</v>
      </c>
      <c r="M104" s="459">
        <f>法人拠点!M104</f>
        <v>0</v>
      </c>
      <c r="N104" s="503">
        <f>共同募金拠点!K104</f>
        <v>0</v>
      </c>
      <c r="O104" s="458">
        <f>共同募金拠点!L104</f>
        <v>0</v>
      </c>
      <c r="P104" s="504">
        <f>共同募金拠点!M104</f>
        <v>0</v>
      </c>
      <c r="Q104" s="505">
        <f>訪問拠点!K104</f>
        <v>0</v>
      </c>
      <c r="R104" s="458">
        <f>訪問拠点!L104</f>
        <v>0</v>
      </c>
      <c r="S104" s="459">
        <f>訪問拠点!M104</f>
        <v>0</v>
      </c>
      <c r="T104" s="503">
        <f>通所拠点!K104</f>
        <v>0</v>
      </c>
      <c r="U104" s="458">
        <f>通所拠点!L104</f>
        <v>0</v>
      </c>
      <c r="V104" s="504">
        <f>通所拠点!M104</f>
        <v>0</v>
      </c>
      <c r="W104" s="505">
        <f t="shared" si="7"/>
        <v>0</v>
      </c>
      <c r="X104" s="458">
        <f t="shared" si="5"/>
        <v>0</v>
      </c>
      <c r="Y104" s="459">
        <f t="shared" si="4"/>
        <v>0</v>
      </c>
    </row>
    <row r="105" spans="1:25" ht="27.95" customHeight="1" x14ac:dyDescent="0.15">
      <c r="A105" s="201"/>
      <c r="B105" s="80"/>
      <c r="C105" s="313"/>
      <c r="D105" s="314"/>
      <c r="E105" s="314"/>
      <c r="F105" s="701"/>
      <c r="G105" s="288"/>
      <c r="H105" s="633"/>
      <c r="I105" s="695" t="s">
        <v>47</v>
      </c>
      <c r="J105" s="420"/>
      <c r="K105" s="505">
        <f>法人拠点!K105</f>
        <v>0</v>
      </c>
      <c r="L105" s="458">
        <f>法人拠点!L105</f>
        <v>0</v>
      </c>
      <c r="M105" s="459">
        <f>法人拠点!M105</f>
        <v>0</v>
      </c>
      <c r="N105" s="503">
        <f>共同募金拠点!K105</f>
        <v>0</v>
      </c>
      <c r="O105" s="458">
        <f>共同募金拠点!L105</f>
        <v>0</v>
      </c>
      <c r="P105" s="504">
        <f>共同募金拠点!M105</f>
        <v>0</v>
      </c>
      <c r="Q105" s="505">
        <f>訪問拠点!K105</f>
        <v>0</v>
      </c>
      <c r="R105" s="458">
        <f>訪問拠点!L105</f>
        <v>0</v>
      </c>
      <c r="S105" s="459">
        <f>訪問拠点!M105</f>
        <v>0</v>
      </c>
      <c r="T105" s="503">
        <f>通所拠点!K105</f>
        <v>0</v>
      </c>
      <c r="U105" s="458">
        <f>通所拠点!L105</f>
        <v>0</v>
      </c>
      <c r="V105" s="504">
        <f>通所拠点!M105</f>
        <v>0</v>
      </c>
      <c r="W105" s="505">
        <f t="shared" si="7"/>
        <v>0</v>
      </c>
      <c r="X105" s="458">
        <f t="shared" si="5"/>
        <v>0</v>
      </c>
      <c r="Y105" s="459">
        <f t="shared" si="4"/>
        <v>0</v>
      </c>
    </row>
    <row r="106" spans="1:25" ht="27.95" customHeight="1" x14ac:dyDescent="0.15">
      <c r="A106" s="201"/>
      <c r="B106" s="80"/>
      <c r="C106" s="313"/>
      <c r="D106" s="314"/>
      <c r="E106" s="314"/>
      <c r="F106" s="701"/>
      <c r="G106" s="288"/>
      <c r="H106" s="633"/>
      <c r="I106" s="697"/>
      <c r="J106" s="420" t="s">
        <v>47</v>
      </c>
      <c r="K106" s="505">
        <f>法人拠点!K106</f>
        <v>0</v>
      </c>
      <c r="L106" s="458">
        <f>法人拠点!L106</f>
        <v>0</v>
      </c>
      <c r="M106" s="459">
        <f>法人拠点!M106</f>
        <v>0</v>
      </c>
      <c r="N106" s="503">
        <f>共同募金拠点!K106</f>
        <v>0</v>
      </c>
      <c r="O106" s="458">
        <f>共同募金拠点!L106</f>
        <v>0</v>
      </c>
      <c r="P106" s="504">
        <f>共同募金拠点!M106</f>
        <v>0</v>
      </c>
      <c r="Q106" s="505">
        <f>訪問拠点!K106</f>
        <v>0</v>
      </c>
      <c r="R106" s="458">
        <f>訪問拠点!L106</f>
        <v>0</v>
      </c>
      <c r="S106" s="459">
        <f>訪問拠点!M106</f>
        <v>0</v>
      </c>
      <c r="T106" s="503">
        <f>通所拠点!K106</f>
        <v>0</v>
      </c>
      <c r="U106" s="458">
        <f>通所拠点!L106</f>
        <v>0</v>
      </c>
      <c r="V106" s="504">
        <f>通所拠点!M106</f>
        <v>0</v>
      </c>
      <c r="W106" s="505">
        <f t="shared" si="7"/>
        <v>0</v>
      </c>
      <c r="X106" s="458">
        <f t="shared" si="5"/>
        <v>0</v>
      </c>
      <c r="Y106" s="459">
        <f t="shared" si="4"/>
        <v>0</v>
      </c>
    </row>
    <row r="107" spans="1:25" ht="27.95" customHeight="1" x14ac:dyDescent="0.15">
      <c r="A107" s="201"/>
      <c r="B107" s="80"/>
      <c r="C107" s="313"/>
      <c r="D107" s="314"/>
      <c r="E107" s="314"/>
      <c r="F107" s="290"/>
      <c r="G107" s="288"/>
      <c r="H107" s="633"/>
      <c r="I107" s="695" t="s">
        <v>26</v>
      </c>
      <c r="J107" s="420"/>
      <c r="K107" s="505">
        <f>法人拠点!K107</f>
        <v>0</v>
      </c>
      <c r="L107" s="458">
        <f>法人拠点!L107</f>
        <v>0</v>
      </c>
      <c r="M107" s="459">
        <f>法人拠点!M107</f>
        <v>0</v>
      </c>
      <c r="N107" s="503">
        <f>共同募金拠点!K107</f>
        <v>0</v>
      </c>
      <c r="O107" s="458">
        <f>共同募金拠点!L107</f>
        <v>0</v>
      </c>
      <c r="P107" s="504">
        <f>共同募金拠点!M107</f>
        <v>0</v>
      </c>
      <c r="Q107" s="505">
        <f>訪問拠点!K107</f>
        <v>0</v>
      </c>
      <c r="R107" s="458">
        <f>訪問拠点!L107</f>
        <v>0</v>
      </c>
      <c r="S107" s="459">
        <f>訪問拠点!M107</f>
        <v>0</v>
      </c>
      <c r="T107" s="503">
        <f>通所拠点!K107</f>
        <v>0</v>
      </c>
      <c r="U107" s="458">
        <f>通所拠点!L107</f>
        <v>0</v>
      </c>
      <c r="V107" s="504">
        <f>通所拠点!M107</f>
        <v>0</v>
      </c>
      <c r="W107" s="505">
        <f t="shared" si="7"/>
        <v>0</v>
      </c>
      <c r="X107" s="458">
        <f t="shared" si="5"/>
        <v>0</v>
      </c>
      <c r="Y107" s="459">
        <f t="shared" si="4"/>
        <v>0</v>
      </c>
    </row>
    <row r="108" spans="1:25" ht="27.95" customHeight="1" x14ac:dyDescent="0.15">
      <c r="A108" s="201"/>
      <c r="B108" s="80"/>
      <c r="C108" s="313"/>
      <c r="D108" s="314"/>
      <c r="E108" s="314"/>
      <c r="F108" s="290"/>
      <c r="G108" s="288"/>
      <c r="H108" s="633"/>
      <c r="I108" s="696"/>
      <c r="J108" s="420" t="s">
        <v>414</v>
      </c>
      <c r="K108" s="505">
        <f>法人拠点!K108</f>
        <v>0</v>
      </c>
      <c r="L108" s="458">
        <f>法人拠点!L108</f>
        <v>0</v>
      </c>
      <c r="M108" s="459">
        <f>法人拠点!M108</f>
        <v>0</v>
      </c>
      <c r="N108" s="503">
        <f>共同募金拠点!K108</f>
        <v>0</v>
      </c>
      <c r="O108" s="458">
        <f>共同募金拠点!L108</f>
        <v>0</v>
      </c>
      <c r="P108" s="504">
        <f>共同募金拠点!M108</f>
        <v>0</v>
      </c>
      <c r="Q108" s="505">
        <f>訪問拠点!K108</f>
        <v>0</v>
      </c>
      <c r="R108" s="458">
        <f>訪問拠点!L108</f>
        <v>0</v>
      </c>
      <c r="S108" s="459">
        <f>訪問拠点!M108</f>
        <v>0</v>
      </c>
      <c r="T108" s="503">
        <f>通所拠点!K108</f>
        <v>0</v>
      </c>
      <c r="U108" s="458">
        <f>通所拠点!L108</f>
        <v>0</v>
      </c>
      <c r="V108" s="504">
        <f>通所拠点!M108</f>
        <v>0</v>
      </c>
      <c r="W108" s="505">
        <f t="shared" si="7"/>
        <v>0</v>
      </c>
      <c r="X108" s="458">
        <f t="shared" si="5"/>
        <v>0</v>
      </c>
      <c r="Y108" s="459">
        <f t="shared" si="4"/>
        <v>0</v>
      </c>
    </row>
    <row r="109" spans="1:25" ht="27.95" customHeight="1" x14ac:dyDescent="0.15">
      <c r="A109" s="201"/>
      <c r="B109" s="80"/>
      <c r="C109" s="313"/>
      <c r="D109" s="314"/>
      <c r="E109" s="314"/>
      <c r="F109" s="290"/>
      <c r="G109" s="288"/>
      <c r="H109" s="633"/>
      <c r="I109" s="696"/>
      <c r="J109" s="420" t="s">
        <v>415</v>
      </c>
      <c r="K109" s="505">
        <f>法人拠点!K109</f>
        <v>0</v>
      </c>
      <c r="L109" s="458">
        <f>法人拠点!L109</f>
        <v>0</v>
      </c>
      <c r="M109" s="459">
        <f>法人拠点!M109</f>
        <v>0</v>
      </c>
      <c r="N109" s="503">
        <f>共同募金拠点!K109</f>
        <v>0</v>
      </c>
      <c r="O109" s="458">
        <f>共同募金拠点!L109</f>
        <v>0</v>
      </c>
      <c r="P109" s="504">
        <f>共同募金拠点!M109</f>
        <v>0</v>
      </c>
      <c r="Q109" s="505">
        <f>訪問拠点!K109</f>
        <v>0</v>
      </c>
      <c r="R109" s="458">
        <f>訪問拠点!L109</f>
        <v>0</v>
      </c>
      <c r="S109" s="459">
        <f>訪問拠点!M109</f>
        <v>0</v>
      </c>
      <c r="T109" s="503">
        <f>通所拠点!K109</f>
        <v>0</v>
      </c>
      <c r="U109" s="458">
        <f>通所拠点!L109</f>
        <v>0</v>
      </c>
      <c r="V109" s="504">
        <f>通所拠点!M109</f>
        <v>0</v>
      </c>
      <c r="W109" s="505">
        <f t="shared" si="7"/>
        <v>0</v>
      </c>
      <c r="X109" s="458">
        <f t="shared" si="5"/>
        <v>0</v>
      </c>
      <c r="Y109" s="459">
        <f t="shared" si="4"/>
        <v>0</v>
      </c>
    </row>
    <row r="110" spans="1:25" ht="27.95" customHeight="1" x14ac:dyDescent="0.15">
      <c r="A110" s="201"/>
      <c r="B110" s="80"/>
      <c r="C110" s="313"/>
      <c r="D110" s="314"/>
      <c r="E110" s="314"/>
      <c r="F110" s="290"/>
      <c r="G110" s="288"/>
      <c r="H110" s="635"/>
      <c r="I110" s="697"/>
      <c r="J110" s="420" t="s">
        <v>26</v>
      </c>
      <c r="K110" s="505">
        <f>法人拠点!K110</f>
        <v>0</v>
      </c>
      <c r="L110" s="458">
        <f>法人拠点!L110</f>
        <v>0</v>
      </c>
      <c r="M110" s="459">
        <f>法人拠点!M110</f>
        <v>0</v>
      </c>
      <c r="N110" s="503">
        <f>共同募金拠点!K110</f>
        <v>0</v>
      </c>
      <c r="O110" s="458">
        <f>共同募金拠点!L110</f>
        <v>0</v>
      </c>
      <c r="P110" s="504">
        <f>共同募金拠点!M110</f>
        <v>0</v>
      </c>
      <c r="Q110" s="505">
        <f>訪問拠点!K110</f>
        <v>0</v>
      </c>
      <c r="R110" s="458">
        <f>訪問拠点!L110</f>
        <v>0</v>
      </c>
      <c r="S110" s="459">
        <f>訪問拠点!M110</f>
        <v>0</v>
      </c>
      <c r="T110" s="503">
        <f>通所拠点!K110</f>
        <v>0</v>
      </c>
      <c r="U110" s="458">
        <f>通所拠点!L110</f>
        <v>0</v>
      </c>
      <c r="V110" s="504">
        <f>通所拠点!M110</f>
        <v>0</v>
      </c>
      <c r="W110" s="505">
        <f t="shared" si="7"/>
        <v>0</v>
      </c>
      <c r="X110" s="458">
        <f t="shared" si="5"/>
        <v>0</v>
      </c>
      <c r="Y110" s="459">
        <f t="shared" si="4"/>
        <v>0</v>
      </c>
    </row>
    <row r="111" spans="1:25" ht="27.95" customHeight="1" x14ac:dyDescent="0.15">
      <c r="A111" s="201"/>
      <c r="B111" s="80"/>
      <c r="C111" s="313"/>
      <c r="D111" s="314"/>
      <c r="E111" s="314"/>
      <c r="F111" s="290"/>
      <c r="G111" s="288"/>
      <c r="H111" s="632" t="s">
        <v>26</v>
      </c>
      <c r="I111" s="273"/>
      <c r="J111" s="419"/>
      <c r="K111" s="505">
        <f>法人拠点!K111</f>
        <v>0</v>
      </c>
      <c r="L111" s="458">
        <f>法人拠点!L111</f>
        <v>0</v>
      </c>
      <c r="M111" s="459">
        <f>法人拠点!M111</f>
        <v>0</v>
      </c>
      <c r="N111" s="503">
        <f>共同募金拠点!K111</f>
        <v>0</v>
      </c>
      <c r="O111" s="458">
        <f>共同募金拠点!L111</f>
        <v>0</v>
      </c>
      <c r="P111" s="504">
        <f>共同募金拠点!M111</f>
        <v>0</v>
      </c>
      <c r="Q111" s="505">
        <f>訪問拠点!K111</f>
        <v>0</v>
      </c>
      <c r="R111" s="458">
        <f>訪問拠点!L111</f>
        <v>0</v>
      </c>
      <c r="S111" s="459">
        <f>訪問拠点!M111</f>
        <v>0</v>
      </c>
      <c r="T111" s="503">
        <f>通所拠点!K111</f>
        <v>0</v>
      </c>
      <c r="U111" s="458">
        <f>通所拠点!L111</f>
        <v>0</v>
      </c>
      <c r="V111" s="504">
        <f>通所拠点!M111</f>
        <v>0</v>
      </c>
      <c r="W111" s="505">
        <f t="shared" si="7"/>
        <v>0</v>
      </c>
      <c r="X111" s="458">
        <f t="shared" si="5"/>
        <v>0</v>
      </c>
      <c r="Y111" s="459">
        <f t="shared" si="4"/>
        <v>0</v>
      </c>
    </row>
    <row r="112" spans="1:25" ht="27.95" customHeight="1" x14ac:dyDescent="0.15">
      <c r="A112" s="201"/>
      <c r="B112" s="80"/>
      <c r="C112" s="313"/>
      <c r="D112" s="314"/>
      <c r="E112" s="314"/>
      <c r="F112" s="290"/>
      <c r="G112" s="288"/>
      <c r="H112" s="633"/>
      <c r="I112" s="695" t="s">
        <v>26</v>
      </c>
      <c r="J112" s="419"/>
      <c r="K112" s="505">
        <f>法人拠点!K112</f>
        <v>0</v>
      </c>
      <c r="L112" s="458">
        <f>法人拠点!L112</f>
        <v>0</v>
      </c>
      <c r="M112" s="459">
        <f>法人拠点!M112</f>
        <v>0</v>
      </c>
      <c r="N112" s="503">
        <f>共同募金拠点!K112</f>
        <v>0</v>
      </c>
      <c r="O112" s="458">
        <f>共同募金拠点!L112</f>
        <v>0</v>
      </c>
      <c r="P112" s="504">
        <f>共同募金拠点!M112</f>
        <v>0</v>
      </c>
      <c r="Q112" s="505">
        <f>訪問拠点!K112</f>
        <v>0</v>
      </c>
      <c r="R112" s="458">
        <f>訪問拠点!L112</f>
        <v>0</v>
      </c>
      <c r="S112" s="459">
        <f>訪問拠点!M112</f>
        <v>0</v>
      </c>
      <c r="T112" s="503">
        <f>通所拠点!K112</f>
        <v>0</v>
      </c>
      <c r="U112" s="458">
        <f>通所拠点!L112</f>
        <v>0</v>
      </c>
      <c r="V112" s="504">
        <f>通所拠点!M112</f>
        <v>0</v>
      </c>
      <c r="W112" s="505">
        <f t="shared" si="7"/>
        <v>0</v>
      </c>
      <c r="X112" s="458">
        <f t="shared" si="5"/>
        <v>0</v>
      </c>
      <c r="Y112" s="459">
        <f t="shared" si="4"/>
        <v>0</v>
      </c>
    </row>
    <row r="113" spans="1:25" ht="27.95" customHeight="1" x14ac:dyDescent="0.15">
      <c r="A113" s="201"/>
      <c r="B113" s="80"/>
      <c r="C113" s="313"/>
      <c r="D113" s="314"/>
      <c r="E113" s="314"/>
      <c r="F113" s="290"/>
      <c r="G113" s="288"/>
      <c r="H113" s="633"/>
      <c r="I113" s="696"/>
      <c r="J113" s="420" t="s">
        <v>414</v>
      </c>
      <c r="K113" s="505">
        <f>法人拠点!K113</f>
        <v>0</v>
      </c>
      <c r="L113" s="458">
        <f>法人拠点!L113</f>
        <v>0</v>
      </c>
      <c r="M113" s="459">
        <f>法人拠点!M113</f>
        <v>0</v>
      </c>
      <c r="N113" s="503">
        <f>共同募金拠点!K113</f>
        <v>0</v>
      </c>
      <c r="O113" s="458">
        <f>共同募金拠点!L113</f>
        <v>0</v>
      </c>
      <c r="P113" s="504">
        <f>共同募金拠点!M113</f>
        <v>0</v>
      </c>
      <c r="Q113" s="505">
        <f>訪問拠点!K113</f>
        <v>0</v>
      </c>
      <c r="R113" s="458">
        <f>訪問拠点!L113</f>
        <v>0</v>
      </c>
      <c r="S113" s="459">
        <f>訪問拠点!M113</f>
        <v>0</v>
      </c>
      <c r="T113" s="503">
        <f>通所拠点!K113</f>
        <v>0</v>
      </c>
      <c r="U113" s="458">
        <f>通所拠点!L113</f>
        <v>0</v>
      </c>
      <c r="V113" s="504">
        <f>通所拠点!M113</f>
        <v>0</v>
      </c>
      <c r="W113" s="505">
        <f t="shared" si="7"/>
        <v>0</v>
      </c>
      <c r="X113" s="458">
        <f t="shared" si="5"/>
        <v>0</v>
      </c>
      <c r="Y113" s="459">
        <f t="shared" si="4"/>
        <v>0</v>
      </c>
    </row>
    <row r="114" spans="1:25" ht="27.95" customHeight="1" x14ac:dyDescent="0.15">
      <c r="A114" s="201"/>
      <c r="B114" s="80"/>
      <c r="C114" s="313"/>
      <c r="D114" s="314"/>
      <c r="E114" s="314"/>
      <c r="F114" s="290"/>
      <c r="G114" s="288"/>
      <c r="H114" s="633"/>
      <c r="I114" s="696"/>
      <c r="J114" s="420" t="s">
        <v>415</v>
      </c>
      <c r="K114" s="505">
        <f>法人拠点!K114</f>
        <v>0</v>
      </c>
      <c r="L114" s="458">
        <f>法人拠点!L114</f>
        <v>0</v>
      </c>
      <c r="M114" s="459">
        <f>法人拠点!M114</f>
        <v>0</v>
      </c>
      <c r="N114" s="503">
        <f>共同募金拠点!K114</f>
        <v>0</v>
      </c>
      <c r="O114" s="458">
        <f>共同募金拠点!L114</f>
        <v>0</v>
      </c>
      <c r="P114" s="504">
        <f>共同募金拠点!M114</f>
        <v>0</v>
      </c>
      <c r="Q114" s="505">
        <f>訪問拠点!K114</f>
        <v>0</v>
      </c>
      <c r="R114" s="458">
        <f>訪問拠点!L114</f>
        <v>0</v>
      </c>
      <c r="S114" s="459">
        <f>訪問拠点!M114</f>
        <v>0</v>
      </c>
      <c r="T114" s="503">
        <f>通所拠点!K114</f>
        <v>0</v>
      </c>
      <c r="U114" s="458">
        <f>通所拠点!L114</f>
        <v>0</v>
      </c>
      <c r="V114" s="504">
        <f>通所拠点!M114</f>
        <v>0</v>
      </c>
      <c r="W114" s="505">
        <f t="shared" si="7"/>
        <v>0</v>
      </c>
      <c r="X114" s="458">
        <f t="shared" si="5"/>
        <v>0</v>
      </c>
      <c r="Y114" s="459">
        <f t="shared" si="4"/>
        <v>0</v>
      </c>
    </row>
    <row r="115" spans="1:25" ht="27.95" customHeight="1" x14ac:dyDescent="0.15">
      <c r="A115" s="201"/>
      <c r="B115" s="80"/>
      <c r="C115" s="313"/>
      <c r="D115" s="314"/>
      <c r="E115" s="314"/>
      <c r="F115" s="290"/>
      <c r="G115" s="288"/>
      <c r="H115" s="635"/>
      <c r="I115" s="697"/>
      <c r="J115" s="420" t="s">
        <v>26</v>
      </c>
      <c r="K115" s="505">
        <f>法人拠点!K115</f>
        <v>0</v>
      </c>
      <c r="L115" s="458">
        <f>法人拠点!L115</f>
        <v>0</v>
      </c>
      <c r="M115" s="459">
        <f>法人拠点!M115</f>
        <v>0</v>
      </c>
      <c r="N115" s="503">
        <f>共同募金拠点!K115</f>
        <v>0</v>
      </c>
      <c r="O115" s="458">
        <f>共同募金拠点!L115</f>
        <v>0</v>
      </c>
      <c r="P115" s="504">
        <f>共同募金拠点!M115</f>
        <v>0</v>
      </c>
      <c r="Q115" s="505">
        <f>訪問拠点!K115</f>
        <v>0</v>
      </c>
      <c r="R115" s="458">
        <f>訪問拠点!L115</f>
        <v>0</v>
      </c>
      <c r="S115" s="459">
        <f>訪問拠点!M115</f>
        <v>0</v>
      </c>
      <c r="T115" s="503">
        <f>通所拠点!K115</f>
        <v>0</v>
      </c>
      <c r="U115" s="458">
        <f>通所拠点!L115</f>
        <v>0</v>
      </c>
      <c r="V115" s="504">
        <f>通所拠点!M115</f>
        <v>0</v>
      </c>
      <c r="W115" s="505">
        <f t="shared" si="7"/>
        <v>0</v>
      </c>
      <c r="X115" s="458">
        <f t="shared" si="5"/>
        <v>0</v>
      </c>
      <c r="Y115" s="459">
        <f t="shared" si="4"/>
        <v>0</v>
      </c>
    </row>
    <row r="116" spans="1:25" ht="27.95" customHeight="1" x14ac:dyDescent="0.15">
      <c r="A116" s="201"/>
      <c r="B116" s="80"/>
      <c r="C116" s="313"/>
      <c r="D116" s="314"/>
      <c r="E116" s="314"/>
      <c r="F116" s="290"/>
      <c r="G116" s="288"/>
      <c r="H116" s="632" t="s">
        <v>55</v>
      </c>
      <c r="I116" s="273"/>
      <c r="J116" s="420"/>
      <c r="K116" s="505">
        <f>法人拠点!K116</f>
        <v>0</v>
      </c>
      <c r="L116" s="458">
        <f>法人拠点!L116</f>
        <v>0</v>
      </c>
      <c r="M116" s="459">
        <f>法人拠点!M116</f>
        <v>0</v>
      </c>
      <c r="N116" s="503">
        <f>共同募金拠点!K116</f>
        <v>0</v>
      </c>
      <c r="O116" s="458">
        <f>共同募金拠点!L116</f>
        <v>0</v>
      </c>
      <c r="P116" s="504">
        <f>共同募金拠点!M116</f>
        <v>0</v>
      </c>
      <c r="Q116" s="505">
        <f>訪問拠点!K116</f>
        <v>0</v>
      </c>
      <c r="R116" s="458">
        <f>訪問拠点!L116</f>
        <v>0</v>
      </c>
      <c r="S116" s="459">
        <f>訪問拠点!M116</f>
        <v>0</v>
      </c>
      <c r="T116" s="503">
        <f>通所拠点!K116</f>
        <v>0</v>
      </c>
      <c r="U116" s="458">
        <f>通所拠点!L116</f>
        <v>0</v>
      </c>
      <c r="V116" s="504">
        <f>通所拠点!M116</f>
        <v>0</v>
      </c>
      <c r="W116" s="505">
        <f t="shared" si="7"/>
        <v>0</v>
      </c>
      <c r="X116" s="458">
        <f t="shared" si="5"/>
        <v>0</v>
      </c>
      <c r="Y116" s="459">
        <f t="shared" si="4"/>
        <v>0</v>
      </c>
    </row>
    <row r="117" spans="1:25" ht="27.95" customHeight="1" x14ac:dyDescent="0.15">
      <c r="A117" s="201"/>
      <c r="B117" s="80"/>
      <c r="C117" s="313"/>
      <c r="D117" s="314"/>
      <c r="E117" s="314"/>
      <c r="F117" s="290"/>
      <c r="G117" s="288"/>
      <c r="H117" s="633"/>
      <c r="I117" s="322" t="s">
        <v>55</v>
      </c>
      <c r="J117" s="420"/>
      <c r="K117" s="505">
        <f>法人拠点!K117</f>
        <v>0</v>
      </c>
      <c r="L117" s="458">
        <f>法人拠点!L117</f>
        <v>0</v>
      </c>
      <c r="M117" s="459">
        <f>法人拠点!M117</f>
        <v>0</v>
      </c>
      <c r="N117" s="503">
        <f>共同募金拠点!K117</f>
        <v>0</v>
      </c>
      <c r="O117" s="458">
        <f>共同募金拠点!L117</f>
        <v>0</v>
      </c>
      <c r="P117" s="504">
        <f>共同募金拠点!M117</f>
        <v>0</v>
      </c>
      <c r="Q117" s="505">
        <f>訪問拠点!K117</f>
        <v>0</v>
      </c>
      <c r="R117" s="458">
        <f>訪問拠点!L117</f>
        <v>0</v>
      </c>
      <c r="S117" s="459">
        <f>訪問拠点!M117</f>
        <v>0</v>
      </c>
      <c r="T117" s="503">
        <f>通所拠点!K117</f>
        <v>0</v>
      </c>
      <c r="U117" s="458">
        <f>通所拠点!L117</f>
        <v>0</v>
      </c>
      <c r="V117" s="504">
        <f>通所拠点!M117</f>
        <v>0</v>
      </c>
      <c r="W117" s="505">
        <f t="shared" si="7"/>
        <v>0</v>
      </c>
      <c r="X117" s="458">
        <f t="shared" si="5"/>
        <v>0</v>
      </c>
      <c r="Y117" s="459">
        <f t="shared" si="4"/>
        <v>0</v>
      </c>
    </row>
    <row r="118" spans="1:25" ht="27.95" customHeight="1" x14ac:dyDescent="0.15">
      <c r="A118" s="201"/>
      <c r="B118" s="80"/>
      <c r="C118" s="313"/>
      <c r="D118" s="314"/>
      <c r="E118" s="314"/>
      <c r="F118" s="290"/>
      <c r="G118" s="288"/>
      <c r="H118" s="632" t="s">
        <v>364</v>
      </c>
      <c r="I118" s="273"/>
      <c r="J118" s="420"/>
      <c r="K118" s="505">
        <f>法人拠点!K118</f>
        <v>0</v>
      </c>
      <c r="L118" s="458">
        <f>法人拠点!L118</f>
        <v>0</v>
      </c>
      <c r="M118" s="459">
        <f>法人拠点!M118</f>
        <v>0</v>
      </c>
      <c r="N118" s="503">
        <f>共同募金拠点!K118</f>
        <v>0</v>
      </c>
      <c r="O118" s="458">
        <f>共同募金拠点!L118</f>
        <v>0</v>
      </c>
      <c r="P118" s="504">
        <f>共同募金拠点!M118</f>
        <v>0</v>
      </c>
      <c r="Q118" s="505">
        <f>訪問拠点!K118</f>
        <v>0</v>
      </c>
      <c r="R118" s="458">
        <f>訪問拠点!L118</f>
        <v>0</v>
      </c>
      <c r="S118" s="459">
        <f>訪問拠点!M118</f>
        <v>0</v>
      </c>
      <c r="T118" s="503">
        <f>通所拠点!K118</f>
        <v>0</v>
      </c>
      <c r="U118" s="458">
        <f>通所拠点!L118</f>
        <v>0</v>
      </c>
      <c r="V118" s="504">
        <f>通所拠点!M118</f>
        <v>0</v>
      </c>
      <c r="W118" s="505">
        <f t="shared" si="7"/>
        <v>0</v>
      </c>
      <c r="X118" s="458">
        <f t="shared" si="5"/>
        <v>0</v>
      </c>
      <c r="Y118" s="459">
        <f t="shared" si="4"/>
        <v>0</v>
      </c>
    </row>
    <row r="119" spans="1:25" ht="27.95" customHeight="1" thickBot="1" x14ac:dyDescent="0.2">
      <c r="A119" s="201"/>
      <c r="B119" s="80"/>
      <c r="C119" s="313"/>
      <c r="D119" s="314"/>
      <c r="E119" s="314"/>
      <c r="F119" s="290"/>
      <c r="G119" s="288"/>
      <c r="H119" s="634"/>
      <c r="I119" s="368" t="s">
        <v>364</v>
      </c>
      <c r="J119" s="421"/>
      <c r="K119" s="506">
        <f>法人拠点!K119</f>
        <v>0</v>
      </c>
      <c r="L119" s="479">
        <f>法人拠点!L119</f>
        <v>0</v>
      </c>
      <c r="M119" s="507">
        <f>法人拠点!M119</f>
        <v>0</v>
      </c>
      <c r="N119" s="508">
        <f>共同募金拠点!K119</f>
        <v>0</v>
      </c>
      <c r="O119" s="479">
        <f>共同募金拠点!L119</f>
        <v>0</v>
      </c>
      <c r="P119" s="509">
        <f>共同募金拠点!M119</f>
        <v>0</v>
      </c>
      <c r="Q119" s="506">
        <f>訪問拠点!K119</f>
        <v>0</v>
      </c>
      <c r="R119" s="479">
        <f>訪問拠点!L119</f>
        <v>0</v>
      </c>
      <c r="S119" s="507">
        <f>訪問拠点!M119</f>
        <v>0</v>
      </c>
      <c r="T119" s="508">
        <f>通所拠点!K119</f>
        <v>0</v>
      </c>
      <c r="U119" s="479">
        <f>通所拠点!L119</f>
        <v>0</v>
      </c>
      <c r="V119" s="509">
        <f>通所拠点!M119</f>
        <v>0</v>
      </c>
      <c r="W119" s="506">
        <f t="shared" si="7"/>
        <v>0</v>
      </c>
      <c r="X119" s="479">
        <f t="shared" si="5"/>
        <v>0</v>
      </c>
      <c r="Y119" s="507">
        <f t="shared" si="4"/>
        <v>0</v>
      </c>
    </row>
    <row r="120" spans="1:25" ht="27.95" customHeight="1" x14ac:dyDescent="0.15">
      <c r="A120" s="201"/>
      <c r="B120" s="80"/>
      <c r="C120" s="313"/>
      <c r="D120" s="314"/>
      <c r="E120" s="314"/>
      <c r="F120" s="290"/>
      <c r="G120" s="288"/>
      <c r="H120" s="639" t="s">
        <v>56</v>
      </c>
      <c r="I120" s="274"/>
      <c r="J120" s="422"/>
      <c r="K120" s="510">
        <f>法人拠点!K120</f>
        <v>50</v>
      </c>
      <c r="L120" s="486">
        <f>法人拠点!L120</f>
        <v>0</v>
      </c>
      <c r="M120" s="511">
        <f>法人拠点!M120</f>
        <v>50</v>
      </c>
      <c r="N120" s="512">
        <f>共同募金拠点!K120</f>
        <v>0</v>
      </c>
      <c r="O120" s="486">
        <f>共同募金拠点!L120</f>
        <v>0</v>
      </c>
      <c r="P120" s="513">
        <f>共同募金拠点!M120</f>
        <v>0</v>
      </c>
      <c r="Q120" s="510">
        <f>訪問拠点!K120</f>
        <v>0</v>
      </c>
      <c r="R120" s="486">
        <f>訪問拠点!L120</f>
        <v>0</v>
      </c>
      <c r="S120" s="511">
        <f>訪問拠点!M120</f>
        <v>0</v>
      </c>
      <c r="T120" s="512">
        <f>通所拠点!K120</f>
        <v>20</v>
      </c>
      <c r="U120" s="486">
        <f>通所拠点!L120</f>
        <v>0</v>
      </c>
      <c r="V120" s="513">
        <f>通所拠点!M120</f>
        <v>20</v>
      </c>
      <c r="W120" s="510">
        <f t="shared" si="7"/>
        <v>70</v>
      </c>
      <c r="X120" s="486">
        <f t="shared" si="5"/>
        <v>0</v>
      </c>
      <c r="Y120" s="511">
        <f t="shared" si="4"/>
        <v>70</v>
      </c>
    </row>
    <row r="121" spans="1:25" ht="27.95" customHeight="1" thickBot="1" x14ac:dyDescent="0.2">
      <c r="A121" s="201"/>
      <c r="B121" s="80"/>
      <c r="C121" s="313"/>
      <c r="D121" s="314"/>
      <c r="E121" s="314"/>
      <c r="F121" s="290"/>
      <c r="G121" s="288"/>
      <c r="H121" s="634"/>
      <c r="I121" s="368" t="s">
        <v>56</v>
      </c>
      <c r="J121" s="421"/>
      <c r="K121" s="506">
        <f>法人拠点!K121</f>
        <v>50</v>
      </c>
      <c r="L121" s="479">
        <f>法人拠点!L121</f>
        <v>0</v>
      </c>
      <c r="M121" s="507">
        <f>法人拠点!M121</f>
        <v>50</v>
      </c>
      <c r="N121" s="508">
        <f>共同募金拠点!K121</f>
        <v>0</v>
      </c>
      <c r="O121" s="479">
        <f>共同募金拠点!L121</f>
        <v>0</v>
      </c>
      <c r="P121" s="509">
        <f>共同募金拠点!M121</f>
        <v>0</v>
      </c>
      <c r="Q121" s="506">
        <f>訪問拠点!K121</f>
        <v>0</v>
      </c>
      <c r="R121" s="479">
        <f>訪問拠点!L121</f>
        <v>0</v>
      </c>
      <c r="S121" s="507">
        <f>訪問拠点!M121</f>
        <v>0</v>
      </c>
      <c r="T121" s="508">
        <f>通所拠点!K121</f>
        <v>20</v>
      </c>
      <c r="U121" s="479">
        <f>通所拠点!L121</f>
        <v>0</v>
      </c>
      <c r="V121" s="509">
        <f>通所拠点!M121</f>
        <v>20</v>
      </c>
      <c r="W121" s="506">
        <f t="shared" si="7"/>
        <v>70</v>
      </c>
      <c r="X121" s="479">
        <f t="shared" si="5"/>
        <v>0</v>
      </c>
      <c r="Y121" s="507">
        <f t="shared" si="4"/>
        <v>70</v>
      </c>
    </row>
    <row r="122" spans="1:25" ht="27.95" customHeight="1" x14ac:dyDescent="0.15">
      <c r="A122" s="201"/>
      <c r="B122" s="80"/>
      <c r="C122" s="313"/>
      <c r="D122" s="314"/>
      <c r="E122" s="314"/>
      <c r="F122" s="290"/>
      <c r="G122" s="288"/>
      <c r="H122" s="633" t="s">
        <v>209</v>
      </c>
      <c r="I122" s="365"/>
      <c r="J122" s="427"/>
      <c r="K122" s="436">
        <f>法人拠点!K122</f>
        <v>500</v>
      </c>
      <c r="L122" s="415">
        <f>法人拠点!L122</f>
        <v>0</v>
      </c>
      <c r="M122" s="416">
        <f>法人拠点!M122</f>
        <v>500</v>
      </c>
      <c r="N122" s="432">
        <f>共同募金拠点!K122</f>
        <v>0</v>
      </c>
      <c r="O122" s="415">
        <f>共同募金拠点!L122</f>
        <v>0</v>
      </c>
      <c r="P122" s="440">
        <f>共同募金拠点!M122</f>
        <v>0</v>
      </c>
      <c r="Q122" s="436">
        <f>訪問拠点!K122</f>
        <v>0</v>
      </c>
      <c r="R122" s="415">
        <f>訪問拠点!L122</f>
        <v>0</v>
      </c>
      <c r="S122" s="416">
        <f>訪問拠点!M122</f>
        <v>0</v>
      </c>
      <c r="T122" s="432">
        <f>通所拠点!K122</f>
        <v>4</v>
      </c>
      <c r="U122" s="415">
        <f>通所拠点!L122</f>
        <v>0</v>
      </c>
      <c r="V122" s="440">
        <f>通所拠点!M122</f>
        <v>4</v>
      </c>
      <c r="W122" s="436">
        <f t="shared" si="7"/>
        <v>504</v>
      </c>
      <c r="X122" s="415">
        <f t="shared" si="5"/>
        <v>0</v>
      </c>
      <c r="Y122" s="416">
        <f t="shared" si="4"/>
        <v>504</v>
      </c>
    </row>
    <row r="123" spans="1:25" ht="27.95" customHeight="1" x14ac:dyDescent="0.15">
      <c r="A123" s="201"/>
      <c r="B123" s="80"/>
      <c r="C123" s="313"/>
      <c r="D123" s="314"/>
      <c r="E123" s="314"/>
      <c r="F123" s="290"/>
      <c r="G123" s="288"/>
      <c r="H123" s="633"/>
      <c r="I123" s="273" t="s">
        <v>425</v>
      </c>
      <c r="J123" s="420"/>
      <c r="K123" s="505">
        <f>法人拠点!K123</f>
        <v>0</v>
      </c>
      <c r="L123" s="458">
        <f>法人拠点!L123</f>
        <v>0</v>
      </c>
      <c r="M123" s="459">
        <f>法人拠点!M123</f>
        <v>0</v>
      </c>
      <c r="N123" s="503">
        <f>共同募金拠点!K123</f>
        <v>0</v>
      </c>
      <c r="O123" s="458">
        <f>共同募金拠点!L123</f>
        <v>0</v>
      </c>
      <c r="P123" s="504">
        <f>共同募金拠点!M123</f>
        <v>0</v>
      </c>
      <c r="Q123" s="505">
        <f>訪問拠点!K123</f>
        <v>0</v>
      </c>
      <c r="R123" s="458">
        <f>訪問拠点!L123</f>
        <v>0</v>
      </c>
      <c r="S123" s="459">
        <f>訪問拠点!M123</f>
        <v>0</v>
      </c>
      <c r="T123" s="503">
        <f>通所拠点!K123</f>
        <v>4</v>
      </c>
      <c r="U123" s="458">
        <f>通所拠点!L123</f>
        <v>0</v>
      </c>
      <c r="V123" s="504">
        <f>通所拠点!M123</f>
        <v>4</v>
      </c>
      <c r="W123" s="505">
        <f t="shared" si="7"/>
        <v>4</v>
      </c>
      <c r="X123" s="458">
        <f t="shared" si="5"/>
        <v>0</v>
      </c>
      <c r="Y123" s="459">
        <f t="shared" si="4"/>
        <v>4</v>
      </c>
    </row>
    <row r="124" spans="1:25" ht="27.95" customHeight="1" x14ac:dyDescent="0.15">
      <c r="A124" s="201"/>
      <c r="B124" s="80"/>
      <c r="C124" s="313"/>
      <c r="D124" s="314"/>
      <c r="E124" s="314"/>
      <c r="F124" s="290"/>
      <c r="G124" s="288"/>
      <c r="H124" s="633"/>
      <c r="I124" s="695" t="s">
        <v>427</v>
      </c>
      <c r="J124" s="420"/>
      <c r="K124" s="505">
        <f>法人拠点!K124</f>
        <v>500</v>
      </c>
      <c r="L124" s="458">
        <f>法人拠点!L124</f>
        <v>0</v>
      </c>
      <c r="M124" s="459">
        <f>法人拠点!M124</f>
        <v>500</v>
      </c>
      <c r="N124" s="503">
        <f>共同募金拠点!K124</f>
        <v>0</v>
      </c>
      <c r="O124" s="458">
        <f>共同募金拠点!L124</f>
        <v>0</v>
      </c>
      <c r="P124" s="504">
        <f>共同募金拠点!M124</f>
        <v>0</v>
      </c>
      <c r="Q124" s="505">
        <f>訪問拠点!K124</f>
        <v>0</v>
      </c>
      <c r="R124" s="458">
        <f>訪問拠点!L124</f>
        <v>0</v>
      </c>
      <c r="S124" s="459">
        <f>訪問拠点!M124</f>
        <v>0</v>
      </c>
      <c r="T124" s="503">
        <f>通所拠点!K124</f>
        <v>0</v>
      </c>
      <c r="U124" s="458">
        <f>通所拠点!L124</f>
        <v>0</v>
      </c>
      <c r="V124" s="504">
        <f>通所拠点!M124</f>
        <v>0</v>
      </c>
      <c r="W124" s="505">
        <f t="shared" si="7"/>
        <v>500</v>
      </c>
      <c r="X124" s="458">
        <f t="shared" si="5"/>
        <v>0</v>
      </c>
      <c r="Y124" s="459">
        <f t="shared" si="4"/>
        <v>500</v>
      </c>
    </row>
    <row r="125" spans="1:25" ht="27.95" customHeight="1" x14ac:dyDescent="0.15">
      <c r="A125" s="201"/>
      <c r="B125" s="80"/>
      <c r="C125" s="313"/>
      <c r="D125" s="314"/>
      <c r="E125" s="314"/>
      <c r="F125" s="290"/>
      <c r="G125" s="288"/>
      <c r="H125" s="633"/>
      <c r="I125" s="696"/>
      <c r="J125" s="420" t="s">
        <v>428</v>
      </c>
      <c r="K125" s="505">
        <f>法人拠点!K125</f>
        <v>0</v>
      </c>
      <c r="L125" s="458">
        <f>法人拠点!L125</f>
        <v>0</v>
      </c>
      <c r="M125" s="459">
        <f>法人拠点!M125</f>
        <v>0</v>
      </c>
      <c r="N125" s="503">
        <f>共同募金拠点!K125</f>
        <v>0</v>
      </c>
      <c r="O125" s="458">
        <f>共同募金拠点!L125</f>
        <v>0</v>
      </c>
      <c r="P125" s="504">
        <f>共同募金拠点!M125</f>
        <v>0</v>
      </c>
      <c r="Q125" s="505">
        <f>訪問拠点!K125</f>
        <v>0</v>
      </c>
      <c r="R125" s="458">
        <f>訪問拠点!L125</f>
        <v>0</v>
      </c>
      <c r="S125" s="459">
        <f>訪問拠点!M125</f>
        <v>0</v>
      </c>
      <c r="T125" s="503">
        <f>通所拠点!K125</f>
        <v>0</v>
      </c>
      <c r="U125" s="458">
        <f>通所拠点!L125</f>
        <v>0</v>
      </c>
      <c r="V125" s="504">
        <f>通所拠点!M125</f>
        <v>0</v>
      </c>
      <c r="W125" s="505">
        <f t="shared" si="7"/>
        <v>0</v>
      </c>
      <c r="X125" s="458">
        <f t="shared" si="5"/>
        <v>0</v>
      </c>
      <c r="Y125" s="459">
        <f t="shared" si="4"/>
        <v>0</v>
      </c>
    </row>
    <row r="126" spans="1:25" ht="27.95" customHeight="1" thickBot="1" x14ac:dyDescent="0.2">
      <c r="A126" s="201"/>
      <c r="B126" s="80"/>
      <c r="C126" s="313"/>
      <c r="D126" s="314"/>
      <c r="E126" s="314"/>
      <c r="F126" s="290"/>
      <c r="G126" s="288"/>
      <c r="H126" s="633"/>
      <c r="I126" s="696"/>
      <c r="J126" s="428" t="s">
        <v>427</v>
      </c>
      <c r="K126" s="518">
        <f>法人拠点!K126</f>
        <v>500</v>
      </c>
      <c r="L126" s="476">
        <f>法人拠点!L126</f>
        <v>0</v>
      </c>
      <c r="M126" s="519">
        <f>法人拠点!M126</f>
        <v>500</v>
      </c>
      <c r="N126" s="520">
        <f>共同募金拠点!K126</f>
        <v>0</v>
      </c>
      <c r="O126" s="476">
        <f>共同募金拠点!L126</f>
        <v>0</v>
      </c>
      <c r="P126" s="521">
        <f>共同募金拠点!M126</f>
        <v>0</v>
      </c>
      <c r="Q126" s="518">
        <f>訪問拠点!K126</f>
        <v>0</v>
      </c>
      <c r="R126" s="476">
        <f>訪問拠点!L126</f>
        <v>0</v>
      </c>
      <c r="S126" s="519">
        <f>訪問拠点!M126</f>
        <v>0</v>
      </c>
      <c r="T126" s="520">
        <f>通所拠点!K126</f>
        <v>0</v>
      </c>
      <c r="U126" s="476">
        <f>通所拠点!L126</f>
        <v>0</v>
      </c>
      <c r="V126" s="521">
        <f>通所拠点!M126</f>
        <v>0</v>
      </c>
      <c r="W126" s="518">
        <f t="shared" si="7"/>
        <v>500</v>
      </c>
      <c r="X126" s="476">
        <f t="shared" si="5"/>
        <v>0</v>
      </c>
      <c r="Y126" s="519">
        <f t="shared" si="4"/>
        <v>500</v>
      </c>
    </row>
    <row r="127" spans="1:25" ht="27.95" customHeight="1" thickBot="1" x14ac:dyDescent="0.2">
      <c r="A127" s="201"/>
      <c r="B127" s="80"/>
      <c r="C127" s="313"/>
      <c r="D127" s="314"/>
      <c r="E127" s="314"/>
      <c r="F127" s="291"/>
      <c r="G127" s="408"/>
      <c r="H127" s="702" t="s">
        <v>433</v>
      </c>
      <c r="I127" s="703"/>
      <c r="J127" s="704"/>
      <c r="K127" s="533">
        <f>法人拠点!K127</f>
        <v>27857</v>
      </c>
      <c r="L127" s="535">
        <f>法人拠点!L127</f>
        <v>0</v>
      </c>
      <c r="M127" s="536">
        <f>法人拠点!M127</f>
        <v>27857</v>
      </c>
      <c r="N127" s="537">
        <f>共同募金拠点!K127</f>
        <v>2759</v>
      </c>
      <c r="O127" s="538">
        <f>共同募金拠点!L127</f>
        <v>0</v>
      </c>
      <c r="P127" s="539">
        <f>共同募金拠点!M127</f>
        <v>2759</v>
      </c>
      <c r="Q127" s="540">
        <f>訪問拠点!K127</f>
        <v>55926</v>
      </c>
      <c r="R127" s="538">
        <f>訪問拠点!L127</f>
        <v>0</v>
      </c>
      <c r="S127" s="541">
        <f>訪問拠点!M127</f>
        <v>55926</v>
      </c>
      <c r="T127" s="537">
        <f>通所拠点!K127</f>
        <v>77408</v>
      </c>
      <c r="U127" s="538">
        <f>通所拠点!L127</f>
        <v>0</v>
      </c>
      <c r="V127" s="539">
        <f>通所拠点!M127</f>
        <v>77408</v>
      </c>
      <c r="W127" s="540">
        <f t="shared" si="7"/>
        <v>163950</v>
      </c>
      <c r="X127" s="538">
        <f t="shared" si="5"/>
        <v>0</v>
      </c>
      <c r="Y127" s="541">
        <f t="shared" si="4"/>
        <v>163950</v>
      </c>
    </row>
    <row r="128" spans="1:25" ht="27.95" customHeight="1" x14ac:dyDescent="0.15">
      <c r="A128" s="201"/>
      <c r="B128" s="80"/>
      <c r="C128" s="313"/>
      <c r="D128" s="314"/>
      <c r="E128" s="314"/>
      <c r="F128" s="292"/>
      <c r="G128" s="712" t="s">
        <v>65</v>
      </c>
      <c r="H128" s="639" t="s">
        <v>66</v>
      </c>
      <c r="I128" s="274"/>
      <c r="J128" s="424"/>
      <c r="K128" s="510">
        <f>法人拠点!K128</f>
        <v>24628</v>
      </c>
      <c r="L128" s="486">
        <f>法人拠点!L128</f>
        <v>0</v>
      </c>
      <c r="M128" s="511">
        <f>法人拠点!M128</f>
        <v>24628</v>
      </c>
      <c r="N128" s="512">
        <f>共同募金拠点!K128</f>
        <v>0</v>
      </c>
      <c r="O128" s="486">
        <f>共同募金拠点!L128</f>
        <v>0</v>
      </c>
      <c r="P128" s="513">
        <f>共同募金拠点!M128</f>
        <v>0</v>
      </c>
      <c r="Q128" s="510">
        <f>訪問拠点!K128</f>
        <v>45741</v>
      </c>
      <c r="R128" s="486">
        <f>訪問拠点!L128</f>
        <v>0</v>
      </c>
      <c r="S128" s="511">
        <f>訪問拠点!M128</f>
        <v>45741</v>
      </c>
      <c r="T128" s="512">
        <f>通所拠点!K128</f>
        <v>48617</v>
      </c>
      <c r="U128" s="486">
        <f>通所拠点!L128</f>
        <v>0</v>
      </c>
      <c r="V128" s="513">
        <f>通所拠点!M128</f>
        <v>48617</v>
      </c>
      <c r="W128" s="510">
        <f t="shared" si="7"/>
        <v>118986</v>
      </c>
      <c r="X128" s="486">
        <f t="shared" si="5"/>
        <v>0</v>
      </c>
      <c r="Y128" s="511">
        <f t="shared" si="4"/>
        <v>118986</v>
      </c>
    </row>
    <row r="129" spans="1:25" ht="27.95" customHeight="1" x14ac:dyDescent="0.15">
      <c r="A129" s="201"/>
      <c r="B129" s="80"/>
      <c r="C129" s="313"/>
      <c r="D129" s="314"/>
      <c r="E129" s="314"/>
      <c r="F129" s="701" t="s">
        <v>677</v>
      </c>
      <c r="G129" s="694"/>
      <c r="H129" s="633"/>
      <c r="I129" s="273" t="s">
        <v>434</v>
      </c>
      <c r="J129" s="419"/>
      <c r="K129" s="505">
        <f>法人拠点!K129</f>
        <v>0</v>
      </c>
      <c r="L129" s="458">
        <f>法人拠点!L129</f>
        <v>0</v>
      </c>
      <c r="M129" s="459">
        <f>法人拠点!M129</f>
        <v>0</v>
      </c>
      <c r="N129" s="503">
        <f>共同募金拠点!K129</f>
        <v>0</v>
      </c>
      <c r="O129" s="458">
        <f>共同募金拠点!L129</f>
        <v>0</v>
      </c>
      <c r="P129" s="504">
        <f>共同募金拠点!M129</f>
        <v>0</v>
      </c>
      <c r="Q129" s="505">
        <f>訪問拠点!K129</f>
        <v>0</v>
      </c>
      <c r="R129" s="458">
        <f>訪問拠点!L129</f>
        <v>0</v>
      </c>
      <c r="S129" s="459">
        <f>訪問拠点!M129</f>
        <v>0</v>
      </c>
      <c r="T129" s="503">
        <f>通所拠点!K129</f>
        <v>0</v>
      </c>
      <c r="U129" s="458">
        <f>通所拠点!L129</f>
        <v>0</v>
      </c>
      <c r="V129" s="504">
        <f>通所拠点!M129</f>
        <v>0</v>
      </c>
      <c r="W129" s="505">
        <f t="shared" si="7"/>
        <v>0</v>
      </c>
      <c r="X129" s="458">
        <f t="shared" si="5"/>
        <v>0</v>
      </c>
      <c r="Y129" s="459">
        <f t="shared" si="4"/>
        <v>0</v>
      </c>
    </row>
    <row r="130" spans="1:25" ht="27.95" customHeight="1" x14ac:dyDescent="0.15">
      <c r="A130" s="201"/>
      <c r="B130" s="80"/>
      <c r="C130" s="313"/>
      <c r="D130" s="314"/>
      <c r="E130" s="314"/>
      <c r="F130" s="701"/>
      <c r="G130" s="694"/>
      <c r="H130" s="633"/>
      <c r="I130" s="695" t="s">
        <v>435</v>
      </c>
      <c r="J130" s="419"/>
      <c r="K130" s="505">
        <f>法人拠点!K130</f>
        <v>17246</v>
      </c>
      <c r="L130" s="458">
        <f>法人拠点!L130</f>
        <v>0</v>
      </c>
      <c r="M130" s="459">
        <f>法人拠点!M130</f>
        <v>17246</v>
      </c>
      <c r="N130" s="503">
        <f>共同募金拠点!K130</f>
        <v>0</v>
      </c>
      <c r="O130" s="458">
        <f>共同募金拠点!L130</f>
        <v>0</v>
      </c>
      <c r="P130" s="504">
        <f>共同募金拠点!M130</f>
        <v>0</v>
      </c>
      <c r="Q130" s="505">
        <f>訪問拠点!K130</f>
        <v>37076</v>
      </c>
      <c r="R130" s="458">
        <f>訪問拠点!L130</f>
        <v>0</v>
      </c>
      <c r="S130" s="459">
        <f>訪問拠点!M130</f>
        <v>37076</v>
      </c>
      <c r="T130" s="503">
        <f>通所拠点!K130</f>
        <v>34033</v>
      </c>
      <c r="U130" s="458">
        <f>通所拠点!L130</f>
        <v>0</v>
      </c>
      <c r="V130" s="504">
        <f>通所拠点!M130</f>
        <v>34033</v>
      </c>
      <c r="W130" s="505">
        <f t="shared" si="7"/>
        <v>88355</v>
      </c>
      <c r="X130" s="458">
        <f t="shared" si="5"/>
        <v>0</v>
      </c>
      <c r="Y130" s="459">
        <f t="shared" si="4"/>
        <v>88355</v>
      </c>
    </row>
    <row r="131" spans="1:25" ht="27.95" customHeight="1" x14ac:dyDescent="0.15">
      <c r="A131" s="201"/>
      <c r="B131" s="80"/>
      <c r="C131" s="313"/>
      <c r="D131" s="314"/>
      <c r="E131" s="314"/>
      <c r="F131" s="701"/>
      <c r="G131" s="694"/>
      <c r="H131" s="633"/>
      <c r="I131" s="696"/>
      <c r="J131" s="420" t="s">
        <v>435</v>
      </c>
      <c r="K131" s="505">
        <f>法人拠点!K131</f>
        <v>2659</v>
      </c>
      <c r="L131" s="458">
        <f>法人拠点!L131</f>
        <v>0</v>
      </c>
      <c r="M131" s="459">
        <f>法人拠点!M131</f>
        <v>2659</v>
      </c>
      <c r="N131" s="503">
        <f>共同募金拠点!K131</f>
        <v>0</v>
      </c>
      <c r="O131" s="458">
        <f>共同募金拠点!L131</f>
        <v>0</v>
      </c>
      <c r="P131" s="504">
        <f>共同募金拠点!M131</f>
        <v>0</v>
      </c>
      <c r="Q131" s="505">
        <f>訪問拠点!K131</f>
        <v>2700</v>
      </c>
      <c r="R131" s="458">
        <f>訪問拠点!L131</f>
        <v>0</v>
      </c>
      <c r="S131" s="459">
        <f>訪問拠点!M131</f>
        <v>2700</v>
      </c>
      <c r="T131" s="503">
        <f>通所拠点!K131</f>
        <v>7814</v>
      </c>
      <c r="U131" s="458">
        <f>通所拠点!L131</f>
        <v>0</v>
      </c>
      <c r="V131" s="504">
        <f>通所拠点!M131</f>
        <v>7814</v>
      </c>
      <c r="W131" s="505">
        <f t="shared" si="7"/>
        <v>13173</v>
      </c>
      <c r="X131" s="458">
        <f t="shared" si="5"/>
        <v>0</v>
      </c>
      <c r="Y131" s="459">
        <f t="shared" si="4"/>
        <v>13173</v>
      </c>
    </row>
    <row r="132" spans="1:25" ht="27.95" customHeight="1" x14ac:dyDescent="0.15">
      <c r="A132" s="201"/>
      <c r="B132" s="80"/>
      <c r="C132" s="313"/>
      <c r="D132" s="314"/>
      <c r="E132" s="314"/>
      <c r="F132" s="701"/>
      <c r="G132" s="282"/>
      <c r="H132" s="633"/>
      <c r="I132" s="696"/>
      <c r="J132" s="420" t="s">
        <v>437</v>
      </c>
      <c r="K132" s="505">
        <f>法人拠点!K132</f>
        <v>13493</v>
      </c>
      <c r="L132" s="458">
        <f>法人拠点!L132</f>
        <v>0</v>
      </c>
      <c r="M132" s="459">
        <f>法人拠点!M132</f>
        <v>13493</v>
      </c>
      <c r="N132" s="503">
        <f>共同募金拠点!K132</f>
        <v>0</v>
      </c>
      <c r="O132" s="458">
        <f>共同募金拠点!L132</f>
        <v>0</v>
      </c>
      <c r="P132" s="504">
        <f>共同募金拠点!M132</f>
        <v>0</v>
      </c>
      <c r="Q132" s="505">
        <f>訪問拠点!K132</f>
        <v>27767</v>
      </c>
      <c r="R132" s="458">
        <f>訪問拠点!L132</f>
        <v>0</v>
      </c>
      <c r="S132" s="459">
        <f>訪問拠点!M132</f>
        <v>27767</v>
      </c>
      <c r="T132" s="503">
        <f>通所拠点!K132</f>
        <v>21022</v>
      </c>
      <c r="U132" s="458">
        <f>通所拠点!L132</f>
        <v>0</v>
      </c>
      <c r="V132" s="504">
        <f>通所拠点!M132</f>
        <v>21022</v>
      </c>
      <c r="W132" s="505">
        <f t="shared" si="7"/>
        <v>62282</v>
      </c>
      <c r="X132" s="458">
        <f t="shared" si="5"/>
        <v>0</v>
      </c>
      <c r="Y132" s="459">
        <f t="shared" si="4"/>
        <v>62282</v>
      </c>
    </row>
    <row r="133" spans="1:25" ht="27.95" customHeight="1" x14ac:dyDescent="0.15">
      <c r="A133" s="201"/>
      <c r="B133" s="80"/>
      <c r="C133" s="313"/>
      <c r="D133" s="314"/>
      <c r="E133" s="314"/>
      <c r="F133" s="701"/>
      <c r="G133" s="282"/>
      <c r="H133" s="633"/>
      <c r="I133" s="697"/>
      <c r="J133" s="420" t="s">
        <v>438</v>
      </c>
      <c r="K133" s="505">
        <f>法人拠点!K133</f>
        <v>1094</v>
      </c>
      <c r="L133" s="458">
        <f>法人拠点!L133</f>
        <v>0</v>
      </c>
      <c r="M133" s="459">
        <f>法人拠点!M133</f>
        <v>1094</v>
      </c>
      <c r="N133" s="503">
        <f>共同募金拠点!K133</f>
        <v>0</v>
      </c>
      <c r="O133" s="458">
        <f>共同募金拠点!L133</f>
        <v>0</v>
      </c>
      <c r="P133" s="504">
        <f>共同募金拠点!M133</f>
        <v>0</v>
      </c>
      <c r="Q133" s="505">
        <f>訪問拠点!K133</f>
        <v>6609</v>
      </c>
      <c r="R133" s="458">
        <f>訪問拠点!L133</f>
        <v>0</v>
      </c>
      <c r="S133" s="459">
        <f>訪問拠点!M133</f>
        <v>6609</v>
      </c>
      <c r="T133" s="503">
        <f>通所拠点!K133</f>
        <v>5197</v>
      </c>
      <c r="U133" s="458">
        <f>通所拠点!L133</f>
        <v>0</v>
      </c>
      <c r="V133" s="504">
        <f>通所拠点!M133</f>
        <v>5197</v>
      </c>
      <c r="W133" s="505">
        <f t="shared" si="7"/>
        <v>12900</v>
      </c>
      <c r="X133" s="458">
        <f t="shared" si="5"/>
        <v>0</v>
      </c>
      <c r="Y133" s="459">
        <f t="shared" si="4"/>
        <v>12900</v>
      </c>
    </row>
    <row r="134" spans="1:25" ht="27.95" customHeight="1" x14ac:dyDescent="0.15">
      <c r="A134" s="201"/>
      <c r="B134" s="80"/>
      <c r="C134" s="313"/>
      <c r="D134" s="314"/>
      <c r="E134" s="314"/>
      <c r="F134" s="701"/>
      <c r="G134" s="282"/>
      <c r="H134" s="633"/>
      <c r="I134" s="695" t="s">
        <v>439</v>
      </c>
      <c r="J134" s="420"/>
      <c r="K134" s="505">
        <f>法人拠点!K134</f>
        <v>3333</v>
      </c>
      <c r="L134" s="458">
        <f>法人拠点!L134</f>
        <v>0</v>
      </c>
      <c r="M134" s="459">
        <f>法人拠点!M134</f>
        <v>3333</v>
      </c>
      <c r="N134" s="503">
        <f>共同募金拠点!K134</f>
        <v>0</v>
      </c>
      <c r="O134" s="458">
        <f>共同募金拠点!L134</f>
        <v>0</v>
      </c>
      <c r="P134" s="504">
        <f>共同募金拠点!M134</f>
        <v>0</v>
      </c>
      <c r="Q134" s="505">
        <f>訪問拠点!K134</f>
        <v>3268</v>
      </c>
      <c r="R134" s="458">
        <f>訪問拠点!L134</f>
        <v>0</v>
      </c>
      <c r="S134" s="459">
        <f>訪問拠点!M134</f>
        <v>3268</v>
      </c>
      <c r="T134" s="503">
        <f>通所拠点!K134</f>
        <v>8434</v>
      </c>
      <c r="U134" s="458">
        <f>通所拠点!L134</f>
        <v>0</v>
      </c>
      <c r="V134" s="504">
        <f>通所拠点!M134</f>
        <v>8434</v>
      </c>
      <c r="W134" s="505">
        <f t="shared" si="7"/>
        <v>15035</v>
      </c>
      <c r="X134" s="458">
        <f t="shared" si="5"/>
        <v>0</v>
      </c>
      <c r="Y134" s="459">
        <f t="shared" ref="Y134:Y197" si="8">SUM(M134+P134+S134+V134)</f>
        <v>15035</v>
      </c>
    </row>
    <row r="135" spans="1:25" ht="27.95" customHeight="1" x14ac:dyDescent="0.15">
      <c r="A135" s="201"/>
      <c r="B135" s="80"/>
      <c r="C135" s="313"/>
      <c r="D135" s="314"/>
      <c r="E135" s="314"/>
      <c r="F135" s="701"/>
      <c r="G135" s="282"/>
      <c r="H135" s="633"/>
      <c r="I135" s="696"/>
      <c r="J135" s="420" t="s">
        <v>439</v>
      </c>
      <c r="K135" s="505">
        <f>法人拠点!K135</f>
        <v>1088</v>
      </c>
      <c r="L135" s="458">
        <f>法人拠点!L135</f>
        <v>0</v>
      </c>
      <c r="M135" s="459">
        <f>法人拠点!M135</f>
        <v>1088</v>
      </c>
      <c r="N135" s="503">
        <f>共同募金拠点!K135</f>
        <v>0</v>
      </c>
      <c r="O135" s="458">
        <f>共同募金拠点!L135</f>
        <v>0</v>
      </c>
      <c r="P135" s="504">
        <f>共同募金拠点!M135</f>
        <v>0</v>
      </c>
      <c r="Q135" s="505">
        <f>訪問拠点!K135</f>
        <v>1001</v>
      </c>
      <c r="R135" s="458">
        <f>訪問拠点!L135</f>
        <v>0</v>
      </c>
      <c r="S135" s="459">
        <f>訪問拠点!M135</f>
        <v>1001</v>
      </c>
      <c r="T135" s="503">
        <f>通所拠点!K135</f>
        <v>2897</v>
      </c>
      <c r="U135" s="458">
        <f>通所拠点!L135</f>
        <v>0</v>
      </c>
      <c r="V135" s="504">
        <f>通所拠点!M135</f>
        <v>2897</v>
      </c>
      <c r="W135" s="505">
        <f t="shared" si="7"/>
        <v>4986</v>
      </c>
      <c r="X135" s="458">
        <f t="shared" si="5"/>
        <v>0</v>
      </c>
      <c r="Y135" s="459">
        <f t="shared" si="8"/>
        <v>4986</v>
      </c>
    </row>
    <row r="136" spans="1:25" ht="27.95" customHeight="1" x14ac:dyDescent="0.15">
      <c r="A136" s="201"/>
      <c r="B136" s="80"/>
      <c r="C136" s="313"/>
      <c r="D136" s="314"/>
      <c r="E136" s="314"/>
      <c r="F136" s="701"/>
      <c r="G136" s="282"/>
      <c r="H136" s="633"/>
      <c r="I136" s="697"/>
      <c r="J136" s="420" t="s">
        <v>440</v>
      </c>
      <c r="K136" s="505">
        <f>法人拠点!K136</f>
        <v>2245</v>
      </c>
      <c r="L136" s="458">
        <f>法人拠点!L136</f>
        <v>0</v>
      </c>
      <c r="M136" s="459">
        <f>法人拠点!M136</f>
        <v>2245</v>
      </c>
      <c r="N136" s="503">
        <f>共同募金拠点!K136</f>
        <v>0</v>
      </c>
      <c r="O136" s="458">
        <f>共同募金拠点!L136</f>
        <v>0</v>
      </c>
      <c r="P136" s="504">
        <f>共同募金拠点!M136</f>
        <v>0</v>
      </c>
      <c r="Q136" s="505">
        <f>訪問拠点!K136</f>
        <v>2267</v>
      </c>
      <c r="R136" s="458">
        <f>訪問拠点!L136</f>
        <v>0</v>
      </c>
      <c r="S136" s="459">
        <f>訪問拠点!M136</f>
        <v>2267</v>
      </c>
      <c r="T136" s="503">
        <f>通所拠点!K136</f>
        <v>5537</v>
      </c>
      <c r="U136" s="458">
        <f>通所拠点!L136</f>
        <v>0</v>
      </c>
      <c r="V136" s="504">
        <f>通所拠点!M136</f>
        <v>5537</v>
      </c>
      <c r="W136" s="505">
        <f t="shared" si="7"/>
        <v>10049</v>
      </c>
      <c r="X136" s="458">
        <f t="shared" si="5"/>
        <v>0</v>
      </c>
      <c r="Y136" s="459">
        <f t="shared" si="8"/>
        <v>10049</v>
      </c>
    </row>
    <row r="137" spans="1:25" ht="27.95" customHeight="1" x14ac:dyDescent="0.15">
      <c r="A137" s="201"/>
      <c r="B137" s="80"/>
      <c r="C137" s="313"/>
      <c r="D137" s="314"/>
      <c r="E137" s="314"/>
      <c r="F137" s="701"/>
      <c r="G137" s="282"/>
      <c r="H137" s="633"/>
      <c r="I137" s="695" t="s">
        <v>441</v>
      </c>
      <c r="J137" s="420"/>
      <c r="K137" s="505">
        <f>法人拠点!K137</f>
        <v>1001</v>
      </c>
      <c r="L137" s="458">
        <f>法人拠点!L137</f>
        <v>0</v>
      </c>
      <c r="M137" s="459">
        <f>法人拠点!M137</f>
        <v>1001</v>
      </c>
      <c r="N137" s="503">
        <f>共同募金拠点!K137</f>
        <v>0</v>
      </c>
      <c r="O137" s="458">
        <f>共同募金拠点!L137</f>
        <v>0</v>
      </c>
      <c r="P137" s="504">
        <f>共同募金拠点!M137</f>
        <v>0</v>
      </c>
      <c r="Q137" s="505">
        <f>訪問拠点!K137</f>
        <v>0</v>
      </c>
      <c r="R137" s="458">
        <f>訪問拠点!L137</f>
        <v>0</v>
      </c>
      <c r="S137" s="459">
        <f>訪問拠点!M137</f>
        <v>0</v>
      </c>
      <c r="T137" s="503">
        <f>通所拠点!K137</f>
        <v>0</v>
      </c>
      <c r="U137" s="458">
        <f>通所拠点!L137</f>
        <v>0</v>
      </c>
      <c r="V137" s="504">
        <f>通所拠点!M137</f>
        <v>0</v>
      </c>
      <c r="W137" s="505">
        <f t="shared" si="7"/>
        <v>1001</v>
      </c>
      <c r="X137" s="458">
        <f t="shared" ref="X137:X200" si="9">SUM(L137+O137+R137+U137)</f>
        <v>0</v>
      </c>
      <c r="Y137" s="459">
        <f t="shared" si="8"/>
        <v>1001</v>
      </c>
    </row>
    <row r="138" spans="1:25" ht="27.95" customHeight="1" x14ac:dyDescent="0.15">
      <c r="A138" s="201"/>
      <c r="B138" s="80"/>
      <c r="C138" s="313"/>
      <c r="D138" s="314"/>
      <c r="E138" s="314"/>
      <c r="F138" s="701"/>
      <c r="G138" s="282"/>
      <c r="H138" s="633"/>
      <c r="I138" s="696"/>
      <c r="J138" s="420" t="s">
        <v>441</v>
      </c>
      <c r="K138" s="505">
        <f>法人拠点!K138</f>
        <v>958</v>
      </c>
      <c r="L138" s="458">
        <f>法人拠点!L138</f>
        <v>0</v>
      </c>
      <c r="M138" s="459">
        <f>法人拠点!M138</f>
        <v>958</v>
      </c>
      <c r="N138" s="503">
        <f>共同募金拠点!K138</f>
        <v>0</v>
      </c>
      <c r="O138" s="458">
        <f>共同募金拠点!L138</f>
        <v>0</v>
      </c>
      <c r="P138" s="504">
        <f>共同募金拠点!M138</f>
        <v>0</v>
      </c>
      <c r="Q138" s="505">
        <f>訪問拠点!K138</f>
        <v>0</v>
      </c>
      <c r="R138" s="458">
        <f>訪問拠点!L138</f>
        <v>0</v>
      </c>
      <c r="S138" s="459">
        <f>訪問拠点!M138</f>
        <v>0</v>
      </c>
      <c r="T138" s="503">
        <f>通所拠点!K138</f>
        <v>0</v>
      </c>
      <c r="U138" s="458">
        <f>通所拠点!L138</f>
        <v>0</v>
      </c>
      <c r="V138" s="504">
        <f>通所拠点!M138</f>
        <v>0</v>
      </c>
      <c r="W138" s="505">
        <f t="shared" si="7"/>
        <v>958</v>
      </c>
      <c r="X138" s="458">
        <f t="shared" si="9"/>
        <v>0</v>
      </c>
      <c r="Y138" s="459">
        <f t="shared" si="8"/>
        <v>958</v>
      </c>
    </row>
    <row r="139" spans="1:25" ht="27.95" customHeight="1" x14ac:dyDescent="0.15">
      <c r="A139" s="201"/>
      <c r="B139" s="80"/>
      <c r="C139" s="313"/>
      <c r="D139" s="314"/>
      <c r="E139" s="314"/>
      <c r="F139" s="290"/>
      <c r="G139" s="282"/>
      <c r="H139" s="633"/>
      <c r="I139" s="697"/>
      <c r="J139" s="420" t="s">
        <v>443</v>
      </c>
      <c r="K139" s="505">
        <f>法人拠点!K139</f>
        <v>43</v>
      </c>
      <c r="L139" s="458">
        <f>法人拠点!L139</f>
        <v>0</v>
      </c>
      <c r="M139" s="459">
        <f>法人拠点!M139</f>
        <v>43</v>
      </c>
      <c r="N139" s="503">
        <f>共同募金拠点!K139</f>
        <v>0</v>
      </c>
      <c r="O139" s="458">
        <f>共同募金拠点!L139</f>
        <v>0</v>
      </c>
      <c r="P139" s="504">
        <f>共同募金拠点!M139</f>
        <v>0</v>
      </c>
      <c r="Q139" s="505">
        <f>訪問拠点!K139</f>
        <v>0</v>
      </c>
      <c r="R139" s="458">
        <f>訪問拠点!L139</f>
        <v>0</v>
      </c>
      <c r="S139" s="459">
        <f>訪問拠点!M139</f>
        <v>0</v>
      </c>
      <c r="T139" s="503">
        <f>通所拠点!K139</f>
        <v>0</v>
      </c>
      <c r="U139" s="458">
        <f>通所拠点!L139</f>
        <v>0</v>
      </c>
      <c r="V139" s="504">
        <f>通所拠点!M139</f>
        <v>0</v>
      </c>
      <c r="W139" s="505">
        <f t="shared" si="7"/>
        <v>43</v>
      </c>
      <c r="X139" s="458">
        <f t="shared" si="9"/>
        <v>0</v>
      </c>
      <c r="Y139" s="459">
        <f t="shared" si="8"/>
        <v>43</v>
      </c>
    </row>
    <row r="140" spans="1:25" ht="27.95" customHeight="1" x14ac:dyDescent="0.15">
      <c r="A140" s="201"/>
      <c r="B140" s="80"/>
      <c r="C140" s="313"/>
      <c r="D140" s="314"/>
      <c r="E140" s="314"/>
      <c r="F140" s="290"/>
      <c r="G140" s="282"/>
      <c r="H140" s="633"/>
      <c r="I140" s="273" t="s">
        <v>444</v>
      </c>
      <c r="J140" s="419"/>
      <c r="K140" s="505">
        <f>法人拠点!K140</f>
        <v>0</v>
      </c>
      <c r="L140" s="458">
        <f>法人拠点!L140</f>
        <v>0</v>
      </c>
      <c r="M140" s="459">
        <f>法人拠点!M140</f>
        <v>0</v>
      </c>
      <c r="N140" s="503">
        <f>共同募金拠点!K140</f>
        <v>0</v>
      </c>
      <c r="O140" s="458">
        <f>共同募金拠点!L140</f>
        <v>0</v>
      </c>
      <c r="P140" s="504">
        <f>共同募金拠点!M140</f>
        <v>0</v>
      </c>
      <c r="Q140" s="505">
        <f>訪問拠点!K140</f>
        <v>0</v>
      </c>
      <c r="R140" s="458">
        <f>訪問拠点!L140</f>
        <v>0</v>
      </c>
      <c r="S140" s="459">
        <f>訪問拠点!M140</f>
        <v>0</v>
      </c>
      <c r="T140" s="503">
        <f>通所拠点!K140</f>
        <v>0</v>
      </c>
      <c r="U140" s="458">
        <f>通所拠点!L140</f>
        <v>0</v>
      </c>
      <c r="V140" s="504">
        <f>通所拠点!M140</f>
        <v>0</v>
      </c>
      <c r="W140" s="505">
        <f t="shared" si="7"/>
        <v>0</v>
      </c>
      <c r="X140" s="458">
        <f t="shared" si="9"/>
        <v>0</v>
      </c>
      <c r="Y140" s="459">
        <f t="shared" si="8"/>
        <v>0</v>
      </c>
    </row>
    <row r="141" spans="1:25" ht="27.95" customHeight="1" x14ac:dyDescent="0.15">
      <c r="A141" s="201"/>
      <c r="B141" s="80"/>
      <c r="C141" s="313"/>
      <c r="D141" s="314"/>
      <c r="E141" s="314"/>
      <c r="F141" s="290"/>
      <c r="G141" s="282"/>
      <c r="H141" s="633"/>
      <c r="I141" s="273" t="s">
        <v>447</v>
      </c>
      <c r="J141" s="419"/>
      <c r="K141" s="505">
        <f>法人拠点!K141</f>
        <v>3048</v>
      </c>
      <c r="L141" s="458">
        <f>法人拠点!L141</f>
        <v>0</v>
      </c>
      <c r="M141" s="459">
        <f>法人拠点!M141</f>
        <v>3048</v>
      </c>
      <c r="N141" s="503">
        <f>共同募金拠点!K141</f>
        <v>0</v>
      </c>
      <c r="O141" s="458">
        <f>共同募金拠点!L141</f>
        <v>0</v>
      </c>
      <c r="P141" s="504">
        <f>共同募金拠点!M141</f>
        <v>0</v>
      </c>
      <c r="Q141" s="505">
        <f>訪問拠点!K141</f>
        <v>5397</v>
      </c>
      <c r="R141" s="458">
        <f>訪問拠点!L141</f>
        <v>0</v>
      </c>
      <c r="S141" s="459">
        <f>訪問拠点!M141</f>
        <v>5397</v>
      </c>
      <c r="T141" s="503">
        <f>通所拠点!K141</f>
        <v>6150</v>
      </c>
      <c r="U141" s="458">
        <f>通所拠点!L141</f>
        <v>0</v>
      </c>
      <c r="V141" s="504">
        <f>通所拠点!M141</f>
        <v>6150</v>
      </c>
      <c r="W141" s="505">
        <f t="shared" si="7"/>
        <v>14595</v>
      </c>
      <c r="X141" s="458">
        <f t="shared" si="9"/>
        <v>0</v>
      </c>
      <c r="Y141" s="459">
        <f t="shared" si="8"/>
        <v>14595</v>
      </c>
    </row>
    <row r="142" spans="1:25" ht="27.95" customHeight="1" x14ac:dyDescent="0.15">
      <c r="A142" s="201"/>
      <c r="B142" s="80"/>
      <c r="C142" s="313"/>
      <c r="D142" s="314"/>
      <c r="E142" s="314"/>
      <c r="F142" s="290"/>
      <c r="G142" s="282"/>
      <c r="H142" s="633"/>
      <c r="I142" s="695" t="s">
        <v>445</v>
      </c>
      <c r="J142" s="419"/>
      <c r="K142" s="505">
        <f>法人拠点!K142</f>
        <v>0</v>
      </c>
      <c r="L142" s="458">
        <f>法人拠点!L142</f>
        <v>0</v>
      </c>
      <c r="M142" s="459">
        <f>法人拠点!M142</f>
        <v>0</v>
      </c>
      <c r="N142" s="503">
        <f>共同募金拠点!K142</f>
        <v>0</v>
      </c>
      <c r="O142" s="458">
        <f>共同募金拠点!L142</f>
        <v>0</v>
      </c>
      <c r="P142" s="504">
        <f>共同募金拠点!M142</f>
        <v>0</v>
      </c>
      <c r="Q142" s="505">
        <f>訪問拠点!K142</f>
        <v>0</v>
      </c>
      <c r="R142" s="458">
        <f>訪問拠点!L142</f>
        <v>0</v>
      </c>
      <c r="S142" s="459">
        <f>訪問拠点!M142</f>
        <v>0</v>
      </c>
      <c r="T142" s="503">
        <f>通所拠点!K142</f>
        <v>0</v>
      </c>
      <c r="U142" s="458">
        <f>通所拠点!L142</f>
        <v>0</v>
      </c>
      <c r="V142" s="504">
        <f>通所拠点!M142</f>
        <v>0</v>
      </c>
      <c r="W142" s="505">
        <f t="shared" si="7"/>
        <v>0</v>
      </c>
      <c r="X142" s="458">
        <f t="shared" si="9"/>
        <v>0</v>
      </c>
      <c r="Y142" s="459">
        <f t="shared" si="8"/>
        <v>0</v>
      </c>
    </row>
    <row r="143" spans="1:25" ht="27.95" customHeight="1" x14ac:dyDescent="0.15">
      <c r="A143" s="201"/>
      <c r="B143" s="80"/>
      <c r="C143" s="313"/>
      <c r="D143" s="314"/>
      <c r="E143" s="314"/>
      <c r="F143" s="290"/>
      <c r="G143" s="282"/>
      <c r="H143" s="633"/>
      <c r="I143" s="696"/>
      <c r="J143" s="420" t="s">
        <v>75</v>
      </c>
      <c r="K143" s="505">
        <f>法人拠点!K143</f>
        <v>0</v>
      </c>
      <c r="L143" s="458">
        <f>法人拠点!L143</f>
        <v>0</v>
      </c>
      <c r="M143" s="459">
        <f>法人拠点!M143</f>
        <v>0</v>
      </c>
      <c r="N143" s="503">
        <f>共同募金拠点!K143</f>
        <v>0</v>
      </c>
      <c r="O143" s="458">
        <f>共同募金拠点!L143</f>
        <v>0</v>
      </c>
      <c r="P143" s="504">
        <f>共同募金拠点!M143</f>
        <v>0</v>
      </c>
      <c r="Q143" s="505">
        <f>訪問拠点!K143</f>
        <v>0</v>
      </c>
      <c r="R143" s="458">
        <f>訪問拠点!L143</f>
        <v>0</v>
      </c>
      <c r="S143" s="459">
        <f>訪問拠点!M143</f>
        <v>0</v>
      </c>
      <c r="T143" s="503">
        <f>通所拠点!K143</f>
        <v>0</v>
      </c>
      <c r="U143" s="458">
        <f>通所拠点!L143</f>
        <v>0</v>
      </c>
      <c r="V143" s="504">
        <f>通所拠点!M143</f>
        <v>0</v>
      </c>
      <c r="W143" s="505">
        <f t="shared" si="7"/>
        <v>0</v>
      </c>
      <c r="X143" s="458">
        <f t="shared" si="9"/>
        <v>0</v>
      </c>
      <c r="Y143" s="459">
        <f t="shared" si="8"/>
        <v>0</v>
      </c>
    </row>
    <row r="144" spans="1:25" ht="27.95" customHeight="1" thickBot="1" x14ac:dyDescent="0.2">
      <c r="A144" s="201"/>
      <c r="B144" s="80"/>
      <c r="C144" s="313"/>
      <c r="D144" s="314"/>
      <c r="E144" s="314"/>
      <c r="F144" s="290"/>
      <c r="G144" s="282"/>
      <c r="H144" s="634"/>
      <c r="I144" s="698"/>
      <c r="J144" s="421" t="s">
        <v>445</v>
      </c>
      <c r="K144" s="506">
        <f>法人拠点!K144</f>
        <v>0</v>
      </c>
      <c r="L144" s="479">
        <f>法人拠点!L144</f>
        <v>0</v>
      </c>
      <c r="M144" s="507">
        <f>法人拠点!M144</f>
        <v>0</v>
      </c>
      <c r="N144" s="508">
        <f>共同募金拠点!K144</f>
        <v>0</v>
      </c>
      <c r="O144" s="479">
        <f>共同募金拠点!L144</f>
        <v>0</v>
      </c>
      <c r="P144" s="509">
        <f>共同募金拠点!M144</f>
        <v>0</v>
      </c>
      <c r="Q144" s="506">
        <f>訪問拠点!K144</f>
        <v>0</v>
      </c>
      <c r="R144" s="479">
        <f>訪問拠点!L144</f>
        <v>0</v>
      </c>
      <c r="S144" s="507">
        <f>訪問拠点!M144</f>
        <v>0</v>
      </c>
      <c r="T144" s="508">
        <f>通所拠点!K144</f>
        <v>0</v>
      </c>
      <c r="U144" s="479">
        <f>通所拠点!L144</f>
        <v>0</v>
      </c>
      <c r="V144" s="509">
        <f>通所拠点!M144</f>
        <v>0</v>
      </c>
      <c r="W144" s="506">
        <f t="shared" si="7"/>
        <v>0</v>
      </c>
      <c r="X144" s="479">
        <f t="shared" si="9"/>
        <v>0</v>
      </c>
      <c r="Y144" s="507">
        <f t="shared" si="8"/>
        <v>0</v>
      </c>
    </row>
    <row r="145" spans="1:25" ht="27.95" customHeight="1" x14ac:dyDescent="0.15">
      <c r="A145" s="201"/>
      <c r="B145" s="80"/>
      <c r="C145" s="313"/>
      <c r="D145" s="314"/>
      <c r="E145" s="314"/>
      <c r="F145" s="290"/>
      <c r="G145" s="282"/>
      <c r="H145" s="639" t="s">
        <v>687</v>
      </c>
      <c r="I145" s="385"/>
      <c r="J145" s="422"/>
      <c r="K145" s="510">
        <f>法人拠点!K145</f>
        <v>1040</v>
      </c>
      <c r="L145" s="486">
        <f>法人拠点!L145</f>
        <v>0</v>
      </c>
      <c r="M145" s="511">
        <f>法人拠点!M145</f>
        <v>1040</v>
      </c>
      <c r="N145" s="512">
        <f>共同募金拠点!K145</f>
        <v>0</v>
      </c>
      <c r="O145" s="486">
        <f>共同募金拠点!L145</f>
        <v>0</v>
      </c>
      <c r="P145" s="513">
        <f>共同募金拠点!M145</f>
        <v>0</v>
      </c>
      <c r="Q145" s="510">
        <f>訪問拠点!K145</f>
        <v>440</v>
      </c>
      <c r="R145" s="486">
        <f>訪問拠点!L145</f>
        <v>0</v>
      </c>
      <c r="S145" s="511">
        <f>訪問拠点!M145</f>
        <v>440</v>
      </c>
      <c r="T145" s="512">
        <f>通所拠点!K145</f>
        <v>11980</v>
      </c>
      <c r="U145" s="486">
        <f>通所拠点!L145</f>
        <v>0</v>
      </c>
      <c r="V145" s="513">
        <f>通所拠点!M145</f>
        <v>11980</v>
      </c>
      <c r="W145" s="510">
        <f t="shared" si="7"/>
        <v>13460</v>
      </c>
      <c r="X145" s="486">
        <f t="shared" si="9"/>
        <v>0</v>
      </c>
      <c r="Y145" s="511">
        <f t="shared" si="8"/>
        <v>13460</v>
      </c>
    </row>
    <row r="146" spans="1:25" ht="27.95" customHeight="1" x14ac:dyDescent="0.15">
      <c r="A146" s="201"/>
      <c r="B146" s="80"/>
      <c r="C146" s="313"/>
      <c r="D146" s="314"/>
      <c r="E146" s="314"/>
      <c r="F146" s="290"/>
      <c r="G146" s="282"/>
      <c r="H146" s="633"/>
      <c r="I146" s="695" t="s">
        <v>474</v>
      </c>
      <c r="J146" s="420"/>
      <c r="K146" s="505">
        <f>法人拠点!K146</f>
        <v>50</v>
      </c>
      <c r="L146" s="458">
        <f>法人拠点!L146</f>
        <v>0</v>
      </c>
      <c r="M146" s="459">
        <f>法人拠点!M146</f>
        <v>50</v>
      </c>
      <c r="N146" s="503">
        <f>共同募金拠点!K146</f>
        <v>0</v>
      </c>
      <c r="O146" s="458">
        <f>共同募金拠点!L146</f>
        <v>0</v>
      </c>
      <c r="P146" s="504">
        <f>共同募金拠点!M146</f>
        <v>0</v>
      </c>
      <c r="Q146" s="505">
        <f>訪問拠点!K146</f>
        <v>10</v>
      </c>
      <c r="R146" s="458">
        <f>訪問拠点!L146</f>
        <v>0</v>
      </c>
      <c r="S146" s="459">
        <f>訪問拠点!M146</f>
        <v>10</v>
      </c>
      <c r="T146" s="503">
        <f>通所拠点!K146</f>
        <v>420</v>
      </c>
      <c r="U146" s="458">
        <f>通所拠点!L146</f>
        <v>0</v>
      </c>
      <c r="V146" s="504">
        <f>通所拠点!M146</f>
        <v>420</v>
      </c>
      <c r="W146" s="505">
        <f t="shared" si="7"/>
        <v>480</v>
      </c>
      <c r="X146" s="458">
        <f t="shared" si="9"/>
        <v>0</v>
      </c>
      <c r="Y146" s="459">
        <f t="shared" si="8"/>
        <v>480</v>
      </c>
    </row>
    <row r="147" spans="1:25" ht="27.95" customHeight="1" x14ac:dyDescent="0.15">
      <c r="A147" s="201"/>
      <c r="B147" s="80"/>
      <c r="C147" s="313"/>
      <c r="D147" s="314"/>
      <c r="E147" s="314"/>
      <c r="F147" s="290"/>
      <c r="G147" s="282"/>
      <c r="H147" s="633"/>
      <c r="I147" s="696"/>
      <c r="J147" s="420" t="s">
        <v>475</v>
      </c>
      <c r="K147" s="505">
        <f>法人拠点!K147</f>
        <v>50</v>
      </c>
      <c r="L147" s="458">
        <f>法人拠点!L147</f>
        <v>0</v>
      </c>
      <c r="M147" s="459">
        <f>法人拠点!M147</f>
        <v>50</v>
      </c>
      <c r="N147" s="503">
        <f>共同募金拠点!K147</f>
        <v>0</v>
      </c>
      <c r="O147" s="458">
        <f>共同募金拠点!L147</f>
        <v>0</v>
      </c>
      <c r="P147" s="504">
        <f>共同募金拠点!M147</f>
        <v>0</v>
      </c>
      <c r="Q147" s="505">
        <f>訪問拠点!K147</f>
        <v>10</v>
      </c>
      <c r="R147" s="458">
        <f>訪問拠点!L147</f>
        <v>0</v>
      </c>
      <c r="S147" s="459">
        <f>訪問拠点!M147</f>
        <v>10</v>
      </c>
      <c r="T147" s="503">
        <f>通所拠点!K147</f>
        <v>320</v>
      </c>
      <c r="U147" s="458">
        <f>通所拠点!L147</f>
        <v>0</v>
      </c>
      <c r="V147" s="504">
        <f>通所拠点!M147</f>
        <v>320</v>
      </c>
      <c r="W147" s="505">
        <f t="shared" si="7"/>
        <v>380</v>
      </c>
      <c r="X147" s="458">
        <f t="shared" si="9"/>
        <v>0</v>
      </c>
      <c r="Y147" s="459">
        <f t="shared" si="8"/>
        <v>380</v>
      </c>
    </row>
    <row r="148" spans="1:25" ht="27.95" customHeight="1" x14ac:dyDescent="0.15">
      <c r="A148" s="201"/>
      <c r="B148" s="80"/>
      <c r="C148" s="313"/>
      <c r="D148" s="314"/>
      <c r="E148" s="314"/>
      <c r="F148" s="290"/>
      <c r="G148" s="282"/>
      <c r="H148" s="633"/>
      <c r="I148" s="697"/>
      <c r="J148" s="420" t="s">
        <v>476</v>
      </c>
      <c r="K148" s="505">
        <f>法人拠点!K148</f>
        <v>0</v>
      </c>
      <c r="L148" s="458">
        <f>法人拠点!L148</f>
        <v>0</v>
      </c>
      <c r="M148" s="459">
        <f>法人拠点!M148</f>
        <v>0</v>
      </c>
      <c r="N148" s="503">
        <f>共同募金拠点!K148</f>
        <v>0</v>
      </c>
      <c r="O148" s="458">
        <f>共同募金拠点!L148</f>
        <v>0</v>
      </c>
      <c r="P148" s="504">
        <f>共同募金拠点!M148</f>
        <v>0</v>
      </c>
      <c r="Q148" s="505">
        <f>訪問拠点!K148</f>
        <v>0</v>
      </c>
      <c r="R148" s="458">
        <f>訪問拠点!L148</f>
        <v>0</v>
      </c>
      <c r="S148" s="459">
        <f>訪問拠点!M148</f>
        <v>0</v>
      </c>
      <c r="T148" s="503">
        <f>通所拠点!K148</f>
        <v>100</v>
      </c>
      <c r="U148" s="458">
        <f>通所拠点!L148</f>
        <v>0</v>
      </c>
      <c r="V148" s="504">
        <f>通所拠点!M148</f>
        <v>100</v>
      </c>
      <c r="W148" s="505">
        <f t="shared" si="7"/>
        <v>100</v>
      </c>
      <c r="X148" s="458">
        <f t="shared" si="9"/>
        <v>0</v>
      </c>
      <c r="Y148" s="459">
        <f t="shared" si="8"/>
        <v>100</v>
      </c>
    </row>
    <row r="149" spans="1:25" ht="27.95" customHeight="1" x14ac:dyDescent="0.15">
      <c r="A149" s="201"/>
      <c r="B149" s="80"/>
      <c r="C149" s="313"/>
      <c r="D149" s="314"/>
      <c r="E149" s="314"/>
      <c r="F149" s="290"/>
      <c r="G149" s="282"/>
      <c r="H149" s="633"/>
      <c r="I149" s="273" t="s">
        <v>477</v>
      </c>
      <c r="J149" s="420"/>
      <c r="K149" s="505">
        <f>法人拠点!K149</f>
        <v>0</v>
      </c>
      <c r="L149" s="458">
        <f>法人拠点!L149</f>
        <v>0</v>
      </c>
      <c r="M149" s="459">
        <f>法人拠点!M149</f>
        <v>0</v>
      </c>
      <c r="N149" s="503">
        <f>共同募金拠点!K149</f>
        <v>0</v>
      </c>
      <c r="O149" s="458">
        <f>共同募金拠点!L149</f>
        <v>0</v>
      </c>
      <c r="P149" s="504">
        <f>共同募金拠点!M149</f>
        <v>0</v>
      </c>
      <c r="Q149" s="505">
        <f>訪問拠点!K149</f>
        <v>0</v>
      </c>
      <c r="R149" s="458">
        <f>訪問拠点!L149</f>
        <v>0</v>
      </c>
      <c r="S149" s="459">
        <f>訪問拠点!M149</f>
        <v>0</v>
      </c>
      <c r="T149" s="503">
        <f>通所拠点!K149</f>
        <v>30</v>
      </c>
      <c r="U149" s="458">
        <f>通所拠点!L149</f>
        <v>0</v>
      </c>
      <c r="V149" s="504">
        <f>通所拠点!M149</f>
        <v>30</v>
      </c>
      <c r="W149" s="505">
        <f>SUM(K149+N149+Q149+T149)</f>
        <v>30</v>
      </c>
      <c r="X149" s="458">
        <f t="shared" si="9"/>
        <v>0</v>
      </c>
      <c r="Y149" s="459">
        <f t="shared" si="8"/>
        <v>30</v>
      </c>
    </row>
    <row r="150" spans="1:25" ht="27.95" customHeight="1" x14ac:dyDescent="0.15">
      <c r="A150" s="201"/>
      <c r="B150" s="80"/>
      <c r="C150" s="313"/>
      <c r="D150" s="314"/>
      <c r="E150" s="314"/>
      <c r="F150" s="290"/>
      <c r="G150" s="282"/>
      <c r="H150" s="633"/>
      <c r="I150" s="273" t="s">
        <v>457</v>
      </c>
      <c r="J150" s="420"/>
      <c r="K150" s="505">
        <f>法人拠点!K150</f>
        <v>0</v>
      </c>
      <c r="L150" s="458">
        <f>法人拠点!L150</f>
        <v>0</v>
      </c>
      <c r="M150" s="459">
        <f>法人拠点!M150</f>
        <v>0</v>
      </c>
      <c r="N150" s="503">
        <f>共同募金拠点!K150</f>
        <v>0</v>
      </c>
      <c r="O150" s="458">
        <f>共同募金拠点!L150</f>
        <v>0</v>
      </c>
      <c r="P150" s="504">
        <f>共同募金拠点!M150</f>
        <v>0</v>
      </c>
      <c r="Q150" s="505">
        <f>訪問拠点!K150</f>
        <v>0</v>
      </c>
      <c r="R150" s="458">
        <f>訪問拠点!L150</f>
        <v>0</v>
      </c>
      <c r="S150" s="459">
        <f>訪問拠点!M150</f>
        <v>0</v>
      </c>
      <c r="T150" s="503">
        <f>通所拠点!K150</f>
        <v>3300</v>
      </c>
      <c r="U150" s="458">
        <f>通所拠点!L150</f>
        <v>0</v>
      </c>
      <c r="V150" s="504">
        <f>通所拠点!M150</f>
        <v>3300</v>
      </c>
      <c r="W150" s="505">
        <f t="shared" ref="W150:W212" si="10">SUM(K150+N150+Q150+T150)</f>
        <v>3300</v>
      </c>
      <c r="X150" s="458">
        <f t="shared" si="9"/>
        <v>0</v>
      </c>
      <c r="Y150" s="459">
        <f t="shared" si="8"/>
        <v>3300</v>
      </c>
    </row>
    <row r="151" spans="1:25" ht="27.95" customHeight="1" x14ac:dyDescent="0.15">
      <c r="A151" s="201"/>
      <c r="B151" s="80"/>
      <c r="C151" s="313"/>
      <c r="D151" s="314"/>
      <c r="E151" s="314"/>
      <c r="F151" s="290"/>
      <c r="G151" s="282"/>
      <c r="H151" s="633"/>
      <c r="I151" s="273" t="s">
        <v>489</v>
      </c>
      <c r="J151" s="420"/>
      <c r="K151" s="505">
        <f>法人拠点!K151</f>
        <v>150</v>
      </c>
      <c r="L151" s="458">
        <f>法人拠点!L151</f>
        <v>0</v>
      </c>
      <c r="M151" s="459">
        <f>法人拠点!M151</f>
        <v>150</v>
      </c>
      <c r="N151" s="503">
        <f>共同募金拠点!K151</f>
        <v>0</v>
      </c>
      <c r="O151" s="458">
        <f>共同募金拠点!L151</f>
        <v>0</v>
      </c>
      <c r="P151" s="504">
        <f>共同募金拠点!M151</f>
        <v>0</v>
      </c>
      <c r="Q151" s="505">
        <f>訪問拠点!K151</f>
        <v>140</v>
      </c>
      <c r="R151" s="458">
        <f>訪問拠点!L151</f>
        <v>0</v>
      </c>
      <c r="S151" s="459">
        <f>訪問拠点!M151</f>
        <v>140</v>
      </c>
      <c r="T151" s="503">
        <f>通所拠点!K151</f>
        <v>300</v>
      </c>
      <c r="U151" s="458">
        <f>通所拠点!L151</f>
        <v>0</v>
      </c>
      <c r="V151" s="504">
        <f>通所拠点!M151</f>
        <v>300</v>
      </c>
      <c r="W151" s="505">
        <f t="shared" si="10"/>
        <v>590</v>
      </c>
      <c r="X151" s="458">
        <f t="shared" si="9"/>
        <v>0</v>
      </c>
      <c r="Y151" s="459">
        <f t="shared" si="8"/>
        <v>590</v>
      </c>
    </row>
    <row r="152" spans="1:25" ht="27.95" customHeight="1" x14ac:dyDescent="0.15">
      <c r="A152" s="201"/>
      <c r="B152" s="80"/>
      <c r="C152" s="313"/>
      <c r="D152" s="314"/>
      <c r="E152" s="314"/>
      <c r="F152" s="290"/>
      <c r="G152" s="282"/>
      <c r="H152" s="633"/>
      <c r="I152" s="695" t="s">
        <v>458</v>
      </c>
      <c r="J152" s="420"/>
      <c r="K152" s="505">
        <f>法人拠点!K152</f>
        <v>190</v>
      </c>
      <c r="L152" s="458">
        <f>法人拠点!L152</f>
        <v>0</v>
      </c>
      <c r="M152" s="459">
        <f>法人拠点!M152</f>
        <v>190</v>
      </c>
      <c r="N152" s="503">
        <f>共同募金拠点!K152</f>
        <v>0</v>
      </c>
      <c r="O152" s="458">
        <f>共同募金拠点!L152</f>
        <v>0</v>
      </c>
      <c r="P152" s="504">
        <f>共同募金拠点!M152</f>
        <v>0</v>
      </c>
      <c r="Q152" s="505">
        <f>訪問拠点!K152</f>
        <v>190</v>
      </c>
      <c r="R152" s="458">
        <f>訪問拠点!L152</f>
        <v>0</v>
      </c>
      <c r="S152" s="459">
        <f>訪問拠点!M152</f>
        <v>190</v>
      </c>
      <c r="T152" s="503">
        <f>通所拠点!K152</f>
        <v>3800</v>
      </c>
      <c r="U152" s="458">
        <f>通所拠点!L152</f>
        <v>0</v>
      </c>
      <c r="V152" s="504">
        <f>通所拠点!M152</f>
        <v>3800</v>
      </c>
      <c r="W152" s="505">
        <f t="shared" si="10"/>
        <v>4180</v>
      </c>
      <c r="X152" s="458">
        <f t="shared" si="9"/>
        <v>0</v>
      </c>
      <c r="Y152" s="459">
        <f t="shared" si="8"/>
        <v>4180</v>
      </c>
    </row>
    <row r="153" spans="1:25" ht="27.95" customHeight="1" x14ac:dyDescent="0.15">
      <c r="A153" s="201"/>
      <c r="B153" s="80"/>
      <c r="C153" s="313"/>
      <c r="D153" s="314"/>
      <c r="E153" s="314"/>
      <c r="F153" s="290"/>
      <c r="G153" s="282"/>
      <c r="H153" s="633"/>
      <c r="I153" s="696"/>
      <c r="J153" s="420" t="s">
        <v>458</v>
      </c>
      <c r="K153" s="505">
        <f>法人拠点!K153</f>
        <v>0</v>
      </c>
      <c r="L153" s="458">
        <f>法人拠点!L153</f>
        <v>0</v>
      </c>
      <c r="M153" s="459">
        <f>法人拠点!M153</f>
        <v>0</v>
      </c>
      <c r="N153" s="503">
        <f>共同募金拠点!K153</f>
        <v>0</v>
      </c>
      <c r="O153" s="458">
        <f>共同募金拠点!L153</f>
        <v>0</v>
      </c>
      <c r="P153" s="504">
        <f>共同募金拠点!M153</f>
        <v>0</v>
      </c>
      <c r="Q153" s="505">
        <f>訪問拠点!K153</f>
        <v>0</v>
      </c>
      <c r="R153" s="458">
        <f>訪問拠点!L153</f>
        <v>0</v>
      </c>
      <c r="S153" s="459">
        <f>訪問拠点!M153</f>
        <v>0</v>
      </c>
      <c r="T153" s="503">
        <f>通所拠点!K153</f>
        <v>3000</v>
      </c>
      <c r="U153" s="458">
        <f>通所拠点!L153</f>
        <v>0</v>
      </c>
      <c r="V153" s="504">
        <f>通所拠点!M153</f>
        <v>3000</v>
      </c>
      <c r="W153" s="505">
        <f t="shared" si="10"/>
        <v>3000</v>
      </c>
      <c r="X153" s="458">
        <f t="shared" si="9"/>
        <v>0</v>
      </c>
      <c r="Y153" s="459">
        <f t="shared" si="8"/>
        <v>3000</v>
      </c>
    </row>
    <row r="154" spans="1:25" ht="27.95" customHeight="1" x14ac:dyDescent="0.15">
      <c r="A154" s="201"/>
      <c r="B154" s="80"/>
      <c r="C154" s="313"/>
      <c r="D154" s="314"/>
      <c r="E154" s="314"/>
      <c r="F154" s="290"/>
      <c r="G154" s="282"/>
      <c r="H154" s="633"/>
      <c r="I154" s="697"/>
      <c r="J154" s="420" t="s">
        <v>485</v>
      </c>
      <c r="K154" s="505">
        <f>法人拠点!K154</f>
        <v>190</v>
      </c>
      <c r="L154" s="458">
        <f>法人拠点!L154</f>
        <v>0</v>
      </c>
      <c r="M154" s="459">
        <f>法人拠点!M154</f>
        <v>190</v>
      </c>
      <c r="N154" s="503">
        <f>共同募金拠点!K154</f>
        <v>0</v>
      </c>
      <c r="O154" s="458">
        <f>共同募金拠点!L154</f>
        <v>0</v>
      </c>
      <c r="P154" s="504">
        <f>共同募金拠点!M154</f>
        <v>0</v>
      </c>
      <c r="Q154" s="505">
        <f>訪問拠点!K154</f>
        <v>190</v>
      </c>
      <c r="R154" s="458">
        <f>訪問拠点!L154</f>
        <v>0</v>
      </c>
      <c r="S154" s="459">
        <f>訪問拠点!M154</f>
        <v>190</v>
      </c>
      <c r="T154" s="503">
        <f>通所拠点!K154</f>
        <v>800</v>
      </c>
      <c r="U154" s="458">
        <f>通所拠点!L154</f>
        <v>0</v>
      </c>
      <c r="V154" s="504">
        <f>通所拠点!M154</f>
        <v>800</v>
      </c>
      <c r="W154" s="505">
        <f t="shared" si="10"/>
        <v>1180</v>
      </c>
      <c r="X154" s="458">
        <f t="shared" si="9"/>
        <v>0</v>
      </c>
      <c r="Y154" s="459">
        <f t="shared" si="8"/>
        <v>1180</v>
      </c>
    </row>
    <row r="155" spans="1:25" ht="27.95" customHeight="1" x14ac:dyDescent="0.15">
      <c r="A155" s="201"/>
      <c r="B155" s="80"/>
      <c r="C155" s="313"/>
      <c r="D155" s="314"/>
      <c r="E155" s="314"/>
      <c r="F155" s="290"/>
      <c r="G155" s="282"/>
      <c r="H155" s="633"/>
      <c r="I155" s="273" t="s">
        <v>465</v>
      </c>
      <c r="J155" s="420"/>
      <c r="K155" s="505">
        <f>法人拠点!K155</f>
        <v>0</v>
      </c>
      <c r="L155" s="458">
        <f>法人拠点!L155</f>
        <v>0</v>
      </c>
      <c r="M155" s="459">
        <f>法人拠点!M155</f>
        <v>0</v>
      </c>
      <c r="N155" s="503">
        <f>共同募金拠点!K155</f>
        <v>0</v>
      </c>
      <c r="O155" s="458">
        <f>共同募金拠点!L155</f>
        <v>0</v>
      </c>
      <c r="P155" s="504">
        <f>共同募金拠点!M155</f>
        <v>0</v>
      </c>
      <c r="Q155" s="505">
        <f>訪問拠点!K155</f>
        <v>0</v>
      </c>
      <c r="R155" s="458">
        <f>訪問拠点!L155</f>
        <v>0</v>
      </c>
      <c r="S155" s="459">
        <f>訪問拠点!M155</f>
        <v>0</v>
      </c>
      <c r="T155" s="503">
        <f>通所拠点!K155</f>
        <v>0</v>
      </c>
      <c r="U155" s="458">
        <f>通所拠点!L155</f>
        <v>0</v>
      </c>
      <c r="V155" s="504">
        <f>通所拠点!M155</f>
        <v>0</v>
      </c>
      <c r="W155" s="505">
        <f t="shared" si="10"/>
        <v>0</v>
      </c>
      <c r="X155" s="458">
        <f t="shared" si="9"/>
        <v>0</v>
      </c>
      <c r="Y155" s="459">
        <f t="shared" si="8"/>
        <v>0</v>
      </c>
    </row>
    <row r="156" spans="1:25" ht="27.95" customHeight="1" x14ac:dyDescent="0.15">
      <c r="A156" s="201"/>
      <c r="B156" s="80"/>
      <c r="C156" s="313"/>
      <c r="D156" s="314"/>
      <c r="E156" s="314"/>
      <c r="F156" s="290"/>
      <c r="G156" s="282"/>
      <c r="H156" s="633"/>
      <c r="I156" s="273" t="s">
        <v>466</v>
      </c>
      <c r="J156" s="419"/>
      <c r="K156" s="505">
        <f>法人拠点!K156</f>
        <v>0</v>
      </c>
      <c r="L156" s="458">
        <f>法人拠点!L156</f>
        <v>0</v>
      </c>
      <c r="M156" s="459">
        <f>法人拠点!M156</f>
        <v>0</v>
      </c>
      <c r="N156" s="503">
        <f>共同募金拠点!K156</f>
        <v>0</v>
      </c>
      <c r="O156" s="458">
        <f>共同募金拠点!L156</f>
        <v>0</v>
      </c>
      <c r="P156" s="504">
        <f>共同募金拠点!M156</f>
        <v>0</v>
      </c>
      <c r="Q156" s="505">
        <f>訪問拠点!K156</f>
        <v>0</v>
      </c>
      <c r="R156" s="458">
        <f>訪問拠点!L156</f>
        <v>0</v>
      </c>
      <c r="S156" s="459">
        <f>訪問拠点!M156</f>
        <v>0</v>
      </c>
      <c r="T156" s="503">
        <f>通所拠点!K156</f>
        <v>680</v>
      </c>
      <c r="U156" s="458">
        <f>通所拠点!L156</f>
        <v>0</v>
      </c>
      <c r="V156" s="504">
        <f>通所拠点!M156</f>
        <v>680</v>
      </c>
      <c r="W156" s="505">
        <f t="shared" si="10"/>
        <v>680</v>
      </c>
      <c r="X156" s="458">
        <f t="shared" si="9"/>
        <v>0</v>
      </c>
      <c r="Y156" s="459">
        <f t="shared" si="8"/>
        <v>680</v>
      </c>
    </row>
    <row r="157" spans="1:25" ht="27.95" customHeight="1" x14ac:dyDescent="0.15">
      <c r="A157" s="201"/>
      <c r="B157" s="80"/>
      <c r="C157" s="313"/>
      <c r="D157" s="314"/>
      <c r="E157" s="314"/>
      <c r="F157" s="290"/>
      <c r="G157" s="282"/>
      <c r="H157" s="633"/>
      <c r="I157" s="273" t="s">
        <v>488</v>
      </c>
      <c r="J157" s="419"/>
      <c r="K157" s="505">
        <f>法人拠点!K157</f>
        <v>0</v>
      </c>
      <c r="L157" s="458">
        <f>法人拠点!L157</f>
        <v>0</v>
      </c>
      <c r="M157" s="459">
        <f>法人拠点!M157</f>
        <v>0</v>
      </c>
      <c r="N157" s="503">
        <f>共同募金拠点!K157</f>
        <v>0</v>
      </c>
      <c r="O157" s="458">
        <f>共同募金拠点!L157</f>
        <v>0</v>
      </c>
      <c r="P157" s="504">
        <f>共同募金拠点!M157</f>
        <v>0</v>
      </c>
      <c r="Q157" s="505">
        <f>訪問拠点!K157</f>
        <v>0</v>
      </c>
      <c r="R157" s="458">
        <f>訪問拠点!L157</f>
        <v>0</v>
      </c>
      <c r="S157" s="459">
        <f>訪問拠点!M157</f>
        <v>0</v>
      </c>
      <c r="T157" s="503">
        <f>通所拠点!K157</f>
        <v>0</v>
      </c>
      <c r="U157" s="458">
        <f>通所拠点!L157</f>
        <v>0</v>
      </c>
      <c r="V157" s="504">
        <f>通所拠点!M157</f>
        <v>0</v>
      </c>
      <c r="W157" s="505">
        <f t="shared" si="10"/>
        <v>0</v>
      </c>
      <c r="X157" s="458">
        <f t="shared" si="9"/>
        <v>0</v>
      </c>
      <c r="Y157" s="459">
        <f t="shared" si="8"/>
        <v>0</v>
      </c>
    </row>
    <row r="158" spans="1:25" ht="27.95" customHeight="1" x14ac:dyDescent="0.15">
      <c r="A158" s="201"/>
      <c r="B158" s="80"/>
      <c r="C158" s="313"/>
      <c r="D158" s="314"/>
      <c r="E158" s="314"/>
      <c r="F158" s="290"/>
      <c r="G158" s="282"/>
      <c r="H158" s="633"/>
      <c r="I158" s="273" t="s">
        <v>473</v>
      </c>
      <c r="J158" s="419"/>
      <c r="K158" s="505">
        <f>法人拠点!K158</f>
        <v>0</v>
      </c>
      <c r="L158" s="458">
        <f>法人拠点!L158</f>
        <v>0</v>
      </c>
      <c r="M158" s="459">
        <f>法人拠点!M158</f>
        <v>0</v>
      </c>
      <c r="N158" s="503">
        <f>共同募金拠点!K158</f>
        <v>0</v>
      </c>
      <c r="O158" s="458">
        <f>共同募金拠点!L158</f>
        <v>0</v>
      </c>
      <c r="P158" s="504">
        <f>共同募金拠点!M158</f>
        <v>0</v>
      </c>
      <c r="Q158" s="505">
        <f>訪問拠点!K158</f>
        <v>0</v>
      </c>
      <c r="R158" s="458">
        <f>訪問拠点!L158</f>
        <v>0</v>
      </c>
      <c r="S158" s="459">
        <f>訪問拠点!M158</f>
        <v>0</v>
      </c>
      <c r="T158" s="503">
        <f>通所拠点!K158</f>
        <v>3100</v>
      </c>
      <c r="U158" s="458">
        <f>通所拠点!L158</f>
        <v>0</v>
      </c>
      <c r="V158" s="504">
        <f>通所拠点!M158</f>
        <v>3100</v>
      </c>
      <c r="W158" s="505">
        <f t="shared" si="10"/>
        <v>3100</v>
      </c>
      <c r="X158" s="458">
        <f t="shared" si="9"/>
        <v>0</v>
      </c>
      <c r="Y158" s="459">
        <f t="shared" si="8"/>
        <v>3100</v>
      </c>
    </row>
    <row r="159" spans="1:25" ht="27.95" customHeight="1" x14ac:dyDescent="0.15">
      <c r="A159" s="201"/>
      <c r="B159" s="80"/>
      <c r="C159" s="313"/>
      <c r="D159" s="314"/>
      <c r="E159" s="314"/>
      <c r="F159" s="290"/>
      <c r="G159" s="282"/>
      <c r="H159" s="633"/>
      <c r="I159" s="273" t="s">
        <v>586</v>
      </c>
      <c r="J159" s="419"/>
      <c r="K159" s="505">
        <f>法人拠点!K159</f>
        <v>0</v>
      </c>
      <c r="L159" s="458">
        <f>法人拠点!L159</f>
        <v>0</v>
      </c>
      <c r="M159" s="459">
        <f>法人拠点!M159</f>
        <v>0</v>
      </c>
      <c r="N159" s="503">
        <f>共同募金拠点!K159</f>
        <v>0</v>
      </c>
      <c r="O159" s="458">
        <f>共同募金拠点!L159</f>
        <v>0</v>
      </c>
      <c r="P159" s="504">
        <f>共同募金拠点!M159</f>
        <v>0</v>
      </c>
      <c r="Q159" s="505">
        <f>訪問拠点!K159</f>
        <v>0</v>
      </c>
      <c r="R159" s="458">
        <f>訪問拠点!L159</f>
        <v>0</v>
      </c>
      <c r="S159" s="459">
        <f>訪問拠点!M159</f>
        <v>0</v>
      </c>
      <c r="T159" s="503">
        <f>通所拠点!K159</f>
        <v>0</v>
      </c>
      <c r="U159" s="458">
        <f>通所拠点!L159</f>
        <v>0</v>
      </c>
      <c r="V159" s="504">
        <f>通所拠点!M159</f>
        <v>0</v>
      </c>
      <c r="W159" s="505">
        <f t="shared" si="10"/>
        <v>0</v>
      </c>
      <c r="X159" s="458">
        <f t="shared" si="9"/>
        <v>0</v>
      </c>
      <c r="Y159" s="459">
        <f t="shared" si="8"/>
        <v>0</v>
      </c>
    </row>
    <row r="160" spans="1:25" ht="27.95" customHeight="1" x14ac:dyDescent="0.15">
      <c r="A160" s="201"/>
      <c r="B160" s="80"/>
      <c r="C160" s="313"/>
      <c r="D160" s="314"/>
      <c r="E160" s="314"/>
      <c r="F160" s="290"/>
      <c r="G160" s="282"/>
      <c r="H160" s="633"/>
      <c r="I160" s="273" t="s">
        <v>478</v>
      </c>
      <c r="J160" s="419"/>
      <c r="K160" s="505">
        <f>法人拠点!K160</f>
        <v>0</v>
      </c>
      <c r="L160" s="458">
        <f>法人拠点!L160</f>
        <v>0</v>
      </c>
      <c r="M160" s="459">
        <f>法人拠点!M160</f>
        <v>0</v>
      </c>
      <c r="N160" s="503">
        <f>共同募金拠点!K160</f>
        <v>0</v>
      </c>
      <c r="O160" s="458">
        <f>共同募金拠点!L160</f>
        <v>0</v>
      </c>
      <c r="P160" s="504">
        <f>共同募金拠点!M160</f>
        <v>0</v>
      </c>
      <c r="Q160" s="505">
        <f>訪問拠点!K160</f>
        <v>50</v>
      </c>
      <c r="R160" s="458">
        <f>訪問拠点!L160</f>
        <v>0</v>
      </c>
      <c r="S160" s="459">
        <f>訪問拠点!M160</f>
        <v>50</v>
      </c>
      <c r="T160" s="503">
        <f>通所拠点!K160</f>
        <v>70</v>
      </c>
      <c r="U160" s="458">
        <f>通所拠点!L160</f>
        <v>0</v>
      </c>
      <c r="V160" s="504">
        <f>通所拠点!M160</f>
        <v>70</v>
      </c>
      <c r="W160" s="505">
        <f t="shared" si="10"/>
        <v>120</v>
      </c>
      <c r="X160" s="458">
        <f t="shared" si="9"/>
        <v>0</v>
      </c>
      <c r="Y160" s="459">
        <f t="shared" si="8"/>
        <v>120</v>
      </c>
    </row>
    <row r="161" spans="1:25" ht="27.95" customHeight="1" x14ac:dyDescent="0.15">
      <c r="A161" s="201"/>
      <c r="B161" s="80"/>
      <c r="C161" s="313"/>
      <c r="D161" s="314"/>
      <c r="E161" s="314"/>
      <c r="F161" s="290"/>
      <c r="G161" s="282"/>
      <c r="H161" s="633"/>
      <c r="I161" s="273" t="s">
        <v>479</v>
      </c>
      <c r="J161" s="419"/>
      <c r="K161" s="505">
        <f>法人拠点!K161</f>
        <v>0</v>
      </c>
      <c r="L161" s="458">
        <f>法人拠点!L161</f>
        <v>0</v>
      </c>
      <c r="M161" s="459">
        <f>法人拠点!M161</f>
        <v>0</v>
      </c>
      <c r="N161" s="503">
        <f>共同募金拠点!K161</f>
        <v>0</v>
      </c>
      <c r="O161" s="458">
        <f>共同募金拠点!L161</f>
        <v>0</v>
      </c>
      <c r="P161" s="504">
        <f>共同募金拠点!M161</f>
        <v>0</v>
      </c>
      <c r="Q161" s="505">
        <f>訪問拠点!K161</f>
        <v>0</v>
      </c>
      <c r="R161" s="458">
        <f>訪問拠点!L161</f>
        <v>0</v>
      </c>
      <c r="S161" s="459">
        <f>訪問拠点!M161</f>
        <v>0</v>
      </c>
      <c r="T161" s="503">
        <f>通所拠点!K161</f>
        <v>0</v>
      </c>
      <c r="U161" s="458">
        <f>通所拠点!L161</f>
        <v>0</v>
      </c>
      <c r="V161" s="504">
        <f>通所拠点!M161</f>
        <v>0</v>
      </c>
      <c r="W161" s="505">
        <f t="shared" si="10"/>
        <v>0</v>
      </c>
      <c r="X161" s="458">
        <f t="shared" si="9"/>
        <v>0</v>
      </c>
      <c r="Y161" s="459">
        <f t="shared" si="8"/>
        <v>0</v>
      </c>
    </row>
    <row r="162" spans="1:25" ht="27.95" customHeight="1" x14ac:dyDescent="0.15">
      <c r="A162" s="201"/>
      <c r="B162" s="80"/>
      <c r="C162" s="313"/>
      <c r="D162" s="314"/>
      <c r="E162" s="314"/>
      <c r="F162" s="290"/>
      <c r="G162" s="282"/>
      <c r="H162" s="633"/>
      <c r="I162" s="273" t="s">
        <v>480</v>
      </c>
      <c r="J162" s="419"/>
      <c r="K162" s="505">
        <f>法人拠点!K162</f>
        <v>0</v>
      </c>
      <c r="L162" s="458">
        <f>法人拠点!L162</f>
        <v>0</v>
      </c>
      <c r="M162" s="459">
        <f>法人拠点!M162</f>
        <v>0</v>
      </c>
      <c r="N162" s="503">
        <f>共同募金拠点!K162</f>
        <v>0</v>
      </c>
      <c r="O162" s="458">
        <f>共同募金拠点!L162</f>
        <v>0</v>
      </c>
      <c r="P162" s="504">
        <f>共同募金拠点!M162</f>
        <v>0</v>
      </c>
      <c r="Q162" s="505">
        <f>訪問拠点!K162</f>
        <v>0</v>
      </c>
      <c r="R162" s="458">
        <f>訪問拠点!L162</f>
        <v>0</v>
      </c>
      <c r="S162" s="459">
        <f>訪問拠点!M162</f>
        <v>0</v>
      </c>
      <c r="T162" s="503">
        <f>通所拠点!K162</f>
        <v>20</v>
      </c>
      <c r="U162" s="458">
        <f>通所拠点!L162</f>
        <v>0</v>
      </c>
      <c r="V162" s="504">
        <f>通所拠点!M162</f>
        <v>20</v>
      </c>
      <c r="W162" s="505">
        <f t="shared" si="10"/>
        <v>20</v>
      </c>
      <c r="X162" s="458">
        <f t="shared" si="9"/>
        <v>0</v>
      </c>
      <c r="Y162" s="459">
        <f t="shared" si="8"/>
        <v>20</v>
      </c>
    </row>
    <row r="163" spans="1:25" ht="27.95" customHeight="1" x14ac:dyDescent="0.15">
      <c r="A163" s="201"/>
      <c r="B163" s="80"/>
      <c r="C163" s="313"/>
      <c r="D163" s="314"/>
      <c r="E163" s="314"/>
      <c r="F163" s="290"/>
      <c r="G163" s="282"/>
      <c r="H163" s="633"/>
      <c r="I163" s="273" t="s">
        <v>481</v>
      </c>
      <c r="J163" s="419"/>
      <c r="K163" s="505">
        <f>法人拠点!K163</f>
        <v>0</v>
      </c>
      <c r="L163" s="458">
        <f>法人拠点!L163</f>
        <v>0</v>
      </c>
      <c r="M163" s="459">
        <f>法人拠点!M163</f>
        <v>0</v>
      </c>
      <c r="N163" s="503">
        <f>共同募金拠点!K163</f>
        <v>0</v>
      </c>
      <c r="O163" s="458">
        <f>共同募金拠点!L163</f>
        <v>0</v>
      </c>
      <c r="P163" s="504">
        <f>共同募金拠点!M163</f>
        <v>0</v>
      </c>
      <c r="Q163" s="505">
        <f>訪問拠点!K163</f>
        <v>0</v>
      </c>
      <c r="R163" s="458">
        <f>訪問拠点!L163</f>
        <v>0</v>
      </c>
      <c r="S163" s="459">
        <f>訪問拠点!M163</f>
        <v>0</v>
      </c>
      <c r="T163" s="503">
        <f>通所拠点!K163</f>
        <v>100</v>
      </c>
      <c r="U163" s="458">
        <f>通所拠点!L163</f>
        <v>0</v>
      </c>
      <c r="V163" s="504">
        <f>通所拠点!M163</f>
        <v>100</v>
      </c>
      <c r="W163" s="505">
        <f t="shared" si="10"/>
        <v>100</v>
      </c>
      <c r="X163" s="458">
        <f t="shared" si="9"/>
        <v>0</v>
      </c>
      <c r="Y163" s="459">
        <f t="shared" si="8"/>
        <v>100</v>
      </c>
    </row>
    <row r="164" spans="1:25" ht="27.95" customHeight="1" x14ac:dyDescent="0.15">
      <c r="A164" s="201"/>
      <c r="B164" s="80"/>
      <c r="C164" s="313"/>
      <c r="D164" s="314"/>
      <c r="E164" s="314"/>
      <c r="F164" s="290"/>
      <c r="G164" s="282"/>
      <c r="H164" s="633"/>
      <c r="I164" s="273" t="s">
        <v>482</v>
      </c>
      <c r="J164" s="419"/>
      <c r="K164" s="505">
        <f>法人拠点!K164</f>
        <v>0</v>
      </c>
      <c r="L164" s="458">
        <f>法人拠点!L164</f>
        <v>0</v>
      </c>
      <c r="M164" s="459">
        <f>法人拠点!M164</f>
        <v>0</v>
      </c>
      <c r="N164" s="503">
        <f>共同募金拠点!K164</f>
        <v>0</v>
      </c>
      <c r="O164" s="458">
        <f>共同募金拠点!L164</f>
        <v>0</v>
      </c>
      <c r="P164" s="504">
        <f>共同募金拠点!M164</f>
        <v>0</v>
      </c>
      <c r="Q164" s="505">
        <f>訪問拠点!K164</f>
        <v>0</v>
      </c>
      <c r="R164" s="458">
        <f>訪問拠点!L164</f>
        <v>0</v>
      </c>
      <c r="S164" s="459">
        <f>訪問拠点!M164</f>
        <v>0</v>
      </c>
      <c r="T164" s="503">
        <f>通所拠点!K164</f>
        <v>60</v>
      </c>
      <c r="U164" s="458">
        <f>通所拠点!L164</f>
        <v>0</v>
      </c>
      <c r="V164" s="504">
        <f>通所拠点!M164</f>
        <v>60</v>
      </c>
      <c r="W164" s="505">
        <f t="shared" si="10"/>
        <v>60</v>
      </c>
      <c r="X164" s="458">
        <f t="shared" si="9"/>
        <v>0</v>
      </c>
      <c r="Y164" s="459">
        <f t="shared" si="8"/>
        <v>60</v>
      </c>
    </row>
    <row r="165" spans="1:25" ht="27.95" customHeight="1" x14ac:dyDescent="0.15">
      <c r="A165" s="201"/>
      <c r="B165" s="80"/>
      <c r="C165" s="313"/>
      <c r="D165" s="314"/>
      <c r="E165" s="314"/>
      <c r="F165" s="290"/>
      <c r="G165" s="282"/>
      <c r="H165" s="633"/>
      <c r="I165" s="273" t="s">
        <v>490</v>
      </c>
      <c r="J165" s="419"/>
      <c r="K165" s="505">
        <f>法人拠点!K165</f>
        <v>0</v>
      </c>
      <c r="L165" s="458">
        <f>法人拠点!L165</f>
        <v>0</v>
      </c>
      <c r="M165" s="459">
        <f>法人拠点!M165</f>
        <v>0</v>
      </c>
      <c r="N165" s="503">
        <f>共同募金拠点!K165</f>
        <v>0</v>
      </c>
      <c r="O165" s="458">
        <f>共同募金拠点!L165</f>
        <v>0</v>
      </c>
      <c r="P165" s="504">
        <f>共同募金拠点!M165</f>
        <v>0</v>
      </c>
      <c r="Q165" s="505">
        <f>訪問拠点!K165</f>
        <v>0</v>
      </c>
      <c r="R165" s="458">
        <f>訪問拠点!L165</f>
        <v>0</v>
      </c>
      <c r="S165" s="459">
        <f>訪問拠点!M165</f>
        <v>0</v>
      </c>
      <c r="T165" s="503">
        <f>通所拠点!K165</f>
        <v>0</v>
      </c>
      <c r="U165" s="458">
        <f>通所拠点!L165</f>
        <v>0</v>
      </c>
      <c r="V165" s="504">
        <f>通所拠点!M165</f>
        <v>0</v>
      </c>
      <c r="W165" s="505">
        <f t="shared" si="10"/>
        <v>0</v>
      </c>
      <c r="X165" s="458">
        <f t="shared" si="9"/>
        <v>0</v>
      </c>
      <c r="Y165" s="459">
        <f t="shared" si="8"/>
        <v>0</v>
      </c>
    </row>
    <row r="166" spans="1:25" ht="27.95" customHeight="1" thickBot="1" x14ac:dyDescent="0.2">
      <c r="A166" s="201"/>
      <c r="B166" s="80"/>
      <c r="C166" s="313"/>
      <c r="D166" s="314"/>
      <c r="E166" s="314"/>
      <c r="F166" s="291"/>
      <c r="G166" s="283"/>
      <c r="H166" s="634"/>
      <c r="I166" s="368" t="s">
        <v>472</v>
      </c>
      <c r="J166" s="423"/>
      <c r="K166" s="506">
        <f>法人拠点!K166</f>
        <v>650</v>
      </c>
      <c r="L166" s="479">
        <f>法人拠点!L166</f>
        <v>0</v>
      </c>
      <c r="M166" s="507">
        <f>法人拠点!M166</f>
        <v>650</v>
      </c>
      <c r="N166" s="508">
        <f>共同募金拠点!K166</f>
        <v>0</v>
      </c>
      <c r="O166" s="479">
        <f>共同募金拠点!L166</f>
        <v>0</v>
      </c>
      <c r="P166" s="509">
        <f>共同募金拠点!M166</f>
        <v>0</v>
      </c>
      <c r="Q166" s="506">
        <f>訪問拠点!K166</f>
        <v>50</v>
      </c>
      <c r="R166" s="479">
        <f>訪問拠点!L166</f>
        <v>0</v>
      </c>
      <c r="S166" s="507">
        <f>訪問拠点!M166</f>
        <v>50</v>
      </c>
      <c r="T166" s="508">
        <f>通所拠点!K166</f>
        <v>100</v>
      </c>
      <c r="U166" s="479">
        <f>通所拠点!L166</f>
        <v>0</v>
      </c>
      <c r="V166" s="509">
        <f>通所拠点!M166</f>
        <v>100</v>
      </c>
      <c r="W166" s="506">
        <f t="shared" si="10"/>
        <v>800</v>
      </c>
      <c r="X166" s="479">
        <f t="shared" si="9"/>
        <v>0</v>
      </c>
      <c r="Y166" s="507">
        <f t="shared" si="8"/>
        <v>800</v>
      </c>
    </row>
    <row r="167" spans="1:25" ht="27.95" customHeight="1" x14ac:dyDescent="0.15">
      <c r="A167" s="201"/>
      <c r="B167" s="80"/>
      <c r="C167" s="313"/>
      <c r="D167" s="314"/>
      <c r="E167" s="314"/>
      <c r="F167" s="290"/>
      <c r="G167" s="282"/>
      <c r="H167" s="633" t="s">
        <v>688</v>
      </c>
      <c r="I167" s="365"/>
      <c r="J167" s="425"/>
      <c r="K167" s="436">
        <f>法人拠点!K167</f>
        <v>6112</v>
      </c>
      <c r="L167" s="415">
        <f>法人拠点!L167</f>
        <v>0</v>
      </c>
      <c r="M167" s="416">
        <f>法人拠点!M167</f>
        <v>6112</v>
      </c>
      <c r="N167" s="432">
        <f>共同募金拠点!K167</f>
        <v>0</v>
      </c>
      <c r="O167" s="415">
        <f>共同募金拠点!L167</f>
        <v>0</v>
      </c>
      <c r="P167" s="440">
        <f>共同募金拠点!M167</f>
        <v>0</v>
      </c>
      <c r="Q167" s="436">
        <f>訪問拠点!K167</f>
        <v>2436</v>
      </c>
      <c r="R167" s="415">
        <f>訪問拠点!L167</f>
        <v>0</v>
      </c>
      <c r="S167" s="416">
        <f>訪問拠点!M167</f>
        <v>2436</v>
      </c>
      <c r="T167" s="432">
        <f>通所拠点!K167</f>
        <v>13271</v>
      </c>
      <c r="U167" s="415">
        <f>通所拠点!L167</f>
        <v>0</v>
      </c>
      <c r="V167" s="440">
        <f>通所拠点!M167</f>
        <v>13271</v>
      </c>
      <c r="W167" s="436">
        <f t="shared" si="10"/>
        <v>21819</v>
      </c>
      <c r="X167" s="415">
        <f t="shared" si="9"/>
        <v>0</v>
      </c>
      <c r="Y167" s="416">
        <f t="shared" si="8"/>
        <v>21819</v>
      </c>
    </row>
    <row r="168" spans="1:25" ht="27.95" customHeight="1" x14ac:dyDescent="0.15">
      <c r="A168" s="201"/>
      <c r="B168" s="80"/>
      <c r="C168" s="313"/>
      <c r="D168" s="314"/>
      <c r="E168" s="314"/>
      <c r="F168" s="290"/>
      <c r="G168" s="282"/>
      <c r="H168" s="633"/>
      <c r="I168" s="273" t="s">
        <v>448</v>
      </c>
      <c r="J168" s="419"/>
      <c r="K168" s="505">
        <f>法人拠点!K168</f>
        <v>150</v>
      </c>
      <c r="L168" s="458">
        <f>法人拠点!L168</f>
        <v>0</v>
      </c>
      <c r="M168" s="459">
        <f>法人拠点!M168</f>
        <v>150</v>
      </c>
      <c r="N168" s="503">
        <f>共同募金拠点!K168</f>
        <v>0</v>
      </c>
      <c r="O168" s="458">
        <f>共同募金拠点!L168</f>
        <v>0</v>
      </c>
      <c r="P168" s="504">
        <f>共同募金拠点!M168</f>
        <v>0</v>
      </c>
      <c r="Q168" s="505">
        <f>訪問拠点!K168</f>
        <v>365</v>
      </c>
      <c r="R168" s="458">
        <f>訪問拠点!L168</f>
        <v>0</v>
      </c>
      <c r="S168" s="459">
        <f>訪問拠点!M168</f>
        <v>365</v>
      </c>
      <c r="T168" s="503">
        <f>通所拠点!K168</f>
        <v>310</v>
      </c>
      <c r="U168" s="458">
        <f>通所拠点!L168</f>
        <v>0</v>
      </c>
      <c r="V168" s="504">
        <f>通所拠点!M168</f>
        <v>310</v>
      </c>
      <c r="W168" s="505">
        <f t="shared" si="10"/>
        <v>825</v>
      </c>
      <c r="X168" s="458">
        <f t="shared" si="9"/>
        <v>0</v>
      </c>
      <c r="Y168" s="459">
        <f t="shared" si="8"/>
        <v>825</v>
      </c>
    </row>
    <row r="169" spans="1:25" ht="27.95" customHeight="1" x14ac:dyDescent="0.15">
      <c r="A169" s="201"/>
      <c r="B169" s="80"/>
      <c r="C169" s="313"/>
      <c r="D169" s="314"/>
      <c r="E169" s="314"/>
      <c r="F169" s="290"/>
      <c r="G169" s="282"/>
      <c r="H169" s="285"/>
      <c r="I169" s="273" t="s">
        <v>452</v>
      </c>
      <c r="J169" s="419"/>
      <c r="K169" s="505">
        <f>法人拠点!K169</f>
        <v>75</v>
      </c>
      <c r="L169" s="458">
        <f>法人拠点!L169</f>
        <v>0</v>
      </c>
      <c r="M169" s="459">
        <f>法人拠点!M169</f>
        <v>75</v>
      </c>
      <c r="N169" s="503">
        <f>共同募金拠点!K169</f>
        <v>0</v>
      </c>
      <c r="O169" s="458">
        <f>共同募金拠点!L169</f>
        <v>0</v>
      </c>
      <c r="P169" s="504">
        <f>共同募金拠点!M169</f>
        <v>0</v>
      </c>
      <c r="Q169" s="505">
        <f>訪問拠点!K169</f>
        <v>200</v>
      </c>
      <c r="R169" s="458">
        <f>訪問拠点!L169</f>
        <v>0</v>
      </c>
      <c r="S169" s="459">
        <f>訪問拠点!M169</f>
        <v>200</v>
      </c>
      <c r="T169" s="503">
        <f>通所拠点!K169</f>
        <v>140</v>
      </c>
      <c r="U169" s="458">
        <f>通所拠点!L169</f>
        <v>0</v>
      </c>
      <c r="V169" s="504">
        <f>通所拠点!M169</f>
        <v>140</v>
      </c>
      <c r="W169" s="505">
        <f t="shared" si="10"/>
        <v>415</v>
      </c>
      <c r="X169" s="458">
        <f t="shared" si="9"/>
        <v>0</v>
      </c>
      <c r="Y169" s="459">
        <f t="shared" si="8"/>
        <v>415</v>
      </c>
    </row>
    <row r="170" spans="1:25" ht="27.95" customHeight="1" x14ac:dyDescent="0.15">
      <c r="A170" s="201"/>
      <c r="B170" s="80"/>
      <c r="C170" s="313"/>
      <c r="D170" s="314"/>
      <c r="E170" s="314"/>
      <c r="F170" s="290"/>
      <c r="G170" s="282"/>
      <c r="H170" s="285"/>
      <c r="I170" s="695" t="s">
        <v>449</v>
      </c>
      <c r="J170" s="419"/>
      <c r="K170" s="505">
        <f>法人拠点!K170</f>
        <v>360</v>
      </c>
      <c r="L170" s="458">
        <f>法人拠点!L170</f>
        <v>0</v>
      </c>
      <c r="M170" s="459">
        <f>法人拠点!M170</f>
        <v>360</v>
      </c>
      <c r="N170" s="503">
        <f>共同募金拠点!K170</f>
        <v>0</v>
      </c>
      <c r="O170" s="458">
        <f>共同募金拠点!L170</f>
        <v>0</v>
      </c>
      <c r="P170" s="504">
        <f>共同募金拠点!M170</f>
        <v>0</v>
      </c>
      <c r="Q170" s="505">
        <f>訪問拠点!K170</f>
        <v>40</v>
      </c>
      <c r="R170" s="458">
        <f>訪問拠点!L170</f>
        <v>0</v>
      </c>
      <c r="S170" s="459">
        <f>訪問拠点!M170</f>
        <v>40</v>
      </c>
      <c r="T170" s="503">
        <f>通所拠点!K170</f>
        <v>70</v>
      </c>
      <c r="U170" s="458">
        <f>通所拠点!L170</f>
        <v>0</v>
      </c>
      <c r="V170" s="504">
        <f>通所拠点!M170</f>
        <v>70</v>
      </c>
      <c r="W170" s="505">
        <f t="shared" si="10"/>
        <v>470</v>
      </c>
      <c r="X170" s="458">
        <f t="shared" si="9"/>
        <v>0</v>
      </c>
      <c r="Y170" s="459">
        <f t="shared" si="8"/>
        <v>470</v>
      </c>
    </row>
    <row r="171" spans="1:25" ht="27.95" customHeight="1" x14ac:dyDescent="0.15">
      <c r="A171" s="201"/>
      <c r="B171" s="80"/>
      <c r="C171" s="313"/>
      <c r="D171" s="314"/>
      <c r="E171" s="314"/>
      <c r="F171" s="290"/>
      <c r="G171" s="282"/>
      <c r="H171" s="285"/>
      <c r="I171" s="696"/>
      <c r="J171" s="420" t="s">
        <v>450</v>
      </c>
      <c r="K171" s="505">
        <f>法人拠点!K171</f>
        <v>130</v>
      </c>
      <c r="L171" s="458">
        <f>法人拠点!L171</f>
        <v>0</v>
      </c>
      <c r="M171" s="459">
        <f>法人拠点!M171</f>
        <v>130</v>
      </c>
      <c r="N171" s="503">
        <f>共同募金拠点!K171</f>
        <v>0</v>
      </c>
      <c r="O171" s="458">
        <f>共同募金拠点!L171</f>
        <v>0</v>
      </c>
      <c r="P171" s="504">
        <f>共同募金拠点!M171</f>
        <v>0</v>
      </c>
      <c r="Q171" s="505">
        <f>訪問拠点!K171</f>
        <v>40</v>
      </c>
      <c r="R171" s="458">
        <f>訪問拠点!L171</f>
        <v>0</v>
      </c>
      <c r="S171" s="459">
        <f>訪問拠点!M171</f>
        <v>40</v>
      </c>
      <c r="T171" s="503">
        <f>通所拠点!K171</f>
        <v>70</v>
      </c>
      <c r="U171" s="458">
        <f>通所拠点!L171</f>
        <v>0</v>
      </c>
      <c r="V171" s="504">
        <f>通所拠点!M171</f>
        <v>70</v>
      </c>
      <c r="W171" s="505">
        <f t="shared" si="10"/>
        <v>240</v>
      </c>
      <c r="X171" s="458">
        <f t="shared" si="9"/>
        <v>0</v>
      </c>
      <c r="Y171" s="459">
        <f t="shared" si="8"/>
        <v>240</v>
      </c>
    </row>
    <row r="172" spans="1:25" ht="27.95" customHeight="1" x14ac:dyDescent="0.15">
      <c r="A172" s="201"/>
      <c r="B172" s="80"/>
      <c r="C172" s="313"/>
      <c r="D172" s="314"/>
      <c r="E172" s="314"/>
      <c r="F172" s="290"/>
      <c r="G172" s="282"/>
      <c r="H172" s="285"/>
      <c r="I172" s="697"/>
      <c r="J172" s="420" t="s">
        <v>451</v>
      </c>
      <c r="K172" s="505">
        <f>法人拠点!K172</f>
        <v>230</v>
      </c>
      <c r="L172" s="458">
        <f>法人拠点!L172</f>
        <v>0</v>
      </c>
      <c r="M172" s="459">
        <f>法人拠点!M172</f>
        <v>230</v>
      </c>
      <c r="N172" s="503">
        <f>共同募金拠点!K172</f>
        <v>0</v>
      </c>
      <c r="O172" s="458">
        <f>共同募金拠点!L172</f>
        <v>0</v>
      </c>
      <c r="P172" s="504">
        <f>共同募金拠点!M172</f>
        <v>0</v>
      </c>
      <c r="Q172" s="505">
        <f>訪問拠点!K172</f>
        <v>0</v>
      </c>
      <c r="R172" s="458">
        <f>訪問拠点!L172</f>
        <v>0</v>
      </c>
      <c r="S172" s="459">
        <f>訪問拠点!M172</f>
        <v>0</v>
      </c>
      <c r="T172" s="503">
        <f>通所拠点!K172</f>
        <v>0</v>
      </c>
      <c r="U172" s="458">
        <f>通所拠点!L172</f>
        <v>0</v>
      </c>
      <c r="V172" s="504">
        <f>通所拠点!M172</f>
        <v>0</v>
      </c>
      <c r="W172" s="505">
        <f t="shared" si="10"/>
        <v>230</v>
      </c>
      <c r="X172" s="458">
        <f t="shared" si="9"/>
        <v>0</v>
      </c>
      <c r="Y172" s="459">
        <f t="shared" si="8"/>
        <v>230</v>
      </c>
    </row>
    <row r="173" spans="1:25" ht="27.95" customHeight="1" x14ac:dyDescent="0.15">
      <c r="A173" s="201"/>
      <c r="B173" s="80"/>
      <c r="C173" s="313"/>
      <c r="D173" s="314"/>
      <c r="E173" s="314"/>
      <c r="F173" s="290"/>
      <c r="G173" s="282"/>
      <c r="H173" s="285"/>
      <c r="I173" s="273" t="s">
        <v>453</v>
      </c>
      <c r="J173" s="420"/>
      <c r="K173" s="505">
        <f>法人拠点!K173</f>
        <v>20</v>
      </c>
      <c r="L173" s="458">
        <f>法人拠点!L173</f>
        <v>0</v>
      </c>
      <c r="M173" s="459">
        <f>法人拠点!M173</f>
        <v>20</v>
      </c>
      <c r="N173" s="503">
        <f>共同募金拠点!K173</f>
        <v>0</v>
      </c>
      <c r="O173" s="458">
        <f>共同募金拠点!L173</f>
        <v>0</v>
      </c>
      <c r="P173" s="504">
        <f>共同募金拠点!M173</f>
        <v>0</v>
      </c>
      <c r="Q173" s="505">
        <f>訪問拠点!K173</f>
        <v>40</v>
      </c>
      <c r="R173" s="458">
        <f>訪問拠点!L173</f>
        <v>0</v>
      </c>
      <c r="S173" s="459">
        <f>訪問拠点!M173</f>
        <v>40</v>
      </c>
      <c r="T173" s="503">
        <f>通所拠点!K173</f>
        <v>30</v>
      </c>
      <c r="U173" s="458">
        <f>通所拠点!L173</f>
        <v>0</v>
      </c>
      <c r="V173" s="504">
        <f>通所拠点!M173</f>
        <v>30</v>
      </c>
      <c r="W173" s="505">
        <f t="shared" si="10"/>
        <v>90</v>
      </c>
      <c r="X173" s="458">
        <f t="shared" si="9"/>
        <v>0</v>
      </c>
      <c r="Y173" s="459">
        <f t="shared" si="8"/>
        <v>90</v>
      </c>
    </row>
    <row r="174" spans="1:25" ht="27.95" customHeight="1" x14ac:dyDescent="0.15">
      <c r="A174" s="201"/>
      <c r="B174" s="80"/>
      <c r="C174" s="313"/>
      <c r="D174" s="314"/>
      <c r="E174" s="314"/>
      <c r="F174" s="290"/>
      <c r="G174" s="282"/>
      <c r="H174" s="285"/>
      <c r="I174" s="695" t="s">
        <v>454</v>
      </c>
      <c r="J174" s="420"/>
      <c r="K174" s="505">
        <f>法人拠点!K174</f>
        <v>700</v>
      </c>
      <c r="L174" s="458">
        <f>法人拠点!L174</f>
        <v>0</v>
      </c>
      <c r="M174" s="459">
        <f>法人拠点!M174</f>
        <v>700</v>
      </c>
      <c r="N174" s="503">
        <f>共同募金拠点!K174</f>
        <v>0</v>
      </c>
      <c r="O174" s="458">
        <f>共同募金拠点!L174</f>
        <v>0</v>
      </c>
      <c r="P174" s="504">
        <f>共同募金拠点!M174</f>
        <v>0</v>
      </c>
      <c r="Q174" s="505">
        <f>訪問拠点!K174</f>
        <v>110</v>
      </c>
      <c r="R174" s="458">
        <f>訪問拠点!L174</f>
        <v>0</v>
      </c>
      <c r="S174" s="459">
        <f>訪問拠点!M174</f>
        <v>110</v>
      </c>
      <c r="T174" s="503">
        <f>通所拠点!K174</f>
        <v>270</v>
      </c>
      <c r="U174" s="458">
        <f>通所拠点!L174</f>
        <v>0</v>
      </c>
      <c r="V174" s="504">
        <f>通所拠点!M174</f>
        <v>270</v>
      </c>
      <c r="W174" s="505">
        <f t="shared" si="10"/>
        <v>1080</v>
      </c>
      <c r="X174" s="458">
        <f t="shared" si="9"/>
        <v>0</v>
      </c>
      <c r="Y174" s="459">
        <f t="shared" si="8"/>
        <v>1080</v>
      </c>
    </row>
    <row r="175" spans="1:25" ht="27.95" customHeight="1" x14ac:dyDescent="0.15">
      <c r="A175" s="201"/>
      <c r="B175" s="80"/>
      <c r="C175" s="313"/>
      <c r="D175" s="314"/>
      <c r="E175" s="314"/>
      <c r="F175" s="290"/>
      <c r="G175" s="282"/>
      <c r="H175" s="285"/>
      <c r="I175" s="696"/>
      <c r="J175" s="420" t="s">
        <v>454</v>
      </c>
      <c r="K175" s="505">
        <f>法人拠点!K175</f>
        <v>600</v>
      </c>
      <c r="L175" s="458">
        <f>法人拠点!L175</f>
        <v>0</v>
      </c>
      <c r="M175" s="459">
        <f>法人拠点!M175</f>
        <v>600</v>
      </c>
      <c r="N175" s="503">
        <f>共同募金拠点!K175</f>
        <v>0</v>
      </c>
      <c r="O175" s="458">
        <f>共同募金拠点!L175</f>
        <v>0</v>
      </c>
      <c r="P175" s="504">
        <f>共同募金拠点!M175</f>
        <v>0</v>
      </c>
      <c r="Q175" s="505">
        <f>訪問拠点!K175</f>
        <v>70</v>
      </c>
      <c r="R175" s="458">
        <f>訪問拠点!L175</f>
        <v>0</v>
      </c>
      <c r="S175" s="459">
        <f>訪問拠点!M175</f>
        <v>70</v>
      </c>
      <c r="T175" s="503">
        <f>通所拠点!K175</f>
        <v>180</v>
      </c>
      <c r="U175" s="458">
        <f>通所拠点!L175</f>
        <v>0</v>
      </c>
      <c r="V175" s="504">
        <f>通所拠点!M175</f>
        <v>180</v>
      </c>
      <c r="W175" s="505">
        <f t="shared" si="10"/>
        <v>850</v>
      </c>
      <c r="X175" s="458">
        <f t="shared" si="9"/>
        <v>0</v>
      </c>
      <c r="Y175" s="459">
        <f t="shared" si="8"/>
        <v>850</v>
      </c>
    </row>
    <row r="176" spans="1:25" ht="27.95" customHeight="1" x14ac:dyDescent="0.15">
      <c r="A176" s="201"/>
      <c r="B176" s="80"/>
      <c r="C176" s="313"/>
      <c r="D176" s="314"/>
      <c r="E176" s="314"/>
      <c r="F176" s="290"/>
      <c r="G176" s="282"/>
      <c r="H176" s="285"/>
      <c r="I176" s="697"/>
      <c r="J176" s="420" t="s">
        <v>455</v>
      </c>
      <c r="K176" s="505">
        <f>法人拠点!K176</f>
        <v>100</v>
      </c>
      <c r="L176" s="458">
        <f>法人拠点!L176</f>
        <v>0</v>
      </c>
      <c r="M176" s="459">
        <f>法人拠点!M176</f>
        <v>100</v>
      </c>
      <c r="N176" s="503">
        <f>共同募金拠点!K176</f>
        <v>0</v>
      </c>
      <c r="O176" s="458">
        <f>共同募金拠点!L176</f>
        <v>0</v>
      </c>
      <c r="P176" s="504">
        <f>共同募金拠点!M176</f>
        <v>0</v>
      </c>
      <c r="Q176" s="505">
        <f>訪問拠点!K176</f>
        <v>40</v>
      </c>
      <c r="R176" s="458">
        <f>訪問拠点!L176</f>
        <v>0</v>
      </c>
      <c r="S176" s="459">
        <f>訪問拠点!M176</f>
        <v>40</v>
      </c>
      <c r="T176" s="503">
        <f>通所拠点!K176</f>
        <v>90</v>
      </c>
      <c r="U176" s="458">
        <f>通所拠点!L176</f>
        <v>0</v>
      </c>
      <c r="V176" s="504">
        <f>通所拠点!M176</f>
        <v>90</v>
      </c>
      <c r="W176" s="505">
        <f t="shared" si="10"/>
        <v>230</v>
      </c>
      <c r="X176" s="458">
        <f t="shared" si="9"/>
        <v>0</v>
      </c>
      <c r="Y176" s="459">
        <f t="shared" si="8"/>
        <v>230</v>
      </c>
    </row>
    <row r="177" spans="1:25" ht="27.95" customHeight="1" x14ac:dyDescent="0.15">
      <c r="A177" s="201"/>
      <c r="B177" s="80"/>
      <c r="C177" s="313"/>
      <c r="D177" s="314"/>
      <c r="E177" s="314"/>
      <c r="F177" s="290"/>
      <c r="G177" s="282"/>
      <c r="H177" s="285"/>
      <c r="I177" s="273" t="s">
        <v>456</v>
      </c>
      <c r="J177" s="420"/>
      <c r="K177" s="505">
        <f>法人拠点!K177</f>
        <v>276</v>
      </c>
      <c r="L177" s="458">
        <f>法人拠点!L177</f>
        <v>0</v>
      </c>
      <c r="M177" s="459">
        <f>法人拠点!M177</f>
        <v>276</v>
      </c>
      <c r="N177" s="503">
        <f>共同募金拠点!K177</f>
        <v>0</v>
      </c>
      <c r="O177" s="458">
        <f>共同募金拠点!L177</f>
        <v>0</v>
      </c>
      <c r="P177" s="504">
        <f>共同募金拠点!M177</f>
        <v>0</v>
      </c>
      <c r="Q177" s="505">
        <f>訪問拠点!K177</f>
        <v>310</v>
      </c>
      <c r="R177" s="458">
        <f>訪問拠点!L177</f>
        <v>0</v>
      </c>
      <c r="S177" s="459">
        <f>訪問拠点!M177</f>
        <v>310</v>
      </c>
      <c r="T177" s="503">
        <f>通所拠点!K177</f>
        <v>60</v>
      </c>
      <c r="U177" s="458">
        <f>通所拠点!L177</f>
        <v>0</v>
      </c>
      <c r="V177" s="504">
        <f>通所拠点!M177</f>
        <v>60</v>
      </c>
      <c r="W177" s="505">
        <f t="shared" si="10"/>
        <v>646</v>
      </c>
      <c r="X177" s="458">
        <f t="shared" si="9"/>
        <v>0</v>
      </c>
      <c r="Y177" s="459">
        <f t="shared" si="8"/>
        <v>646</v>
      </c>
    </row>
    <row r="178" spans="1:25" ht="27.95" customHeight="1" x14ac:dyDescent="0.15">
      <c r="A178" s="201"/>
      <c r="B178" s="80"/>
      <c r="C178" s="313"/>
      <c r="D178" s="314"/>
      <c r="E178" s="314"/>
      <c r="F178" s="290"/>
      <c r="G178" s="282"/>
      <c r="H178" s="285"/>
      <c r="I178" s="273" t="s">
        <v>457</v>
      </c>
      <c r="J178" s="420"/>
      <c r="K178" s="505">
        <f>法人拠点!K178</f>
        <v>430</v>
      </c>
      <c r="L178" s="458">
        <f>法人拠点!L178</f>
        <v>0</v>
      </c>
      <c r="M178" s="459">
        <f>法人拠点!M178</f>
        <v>430</v>
      </c>
      <c r="N178" s="503">
        <f>共同募金拠点!K178</f>
        <v>0</v>
      </c>
      <c r="O178" s="458">
        <f>共同募金拠点!L178</f>
        <v>0</v>
      </c>
      <c r="P178" s="504">
        <f>共同募金拠点!M178</f>
        <v>0</v>
      </c>
      <c r="Q178" s="505">
        <f>訪問拠点!K178</f>
        <v>200</v>
      </c>
      <c r="R178" s="458">
        <f>訪問拠点!L178</f>
        <v>0</v>
      </c>
      <c r="S178" s="459">
        <f>訪問拠点!M178</f>
        <v>200</v>
      </c>
      <c r="T178" s="503">
        <f>通所拠点!K178</f>
        <v>0</v>
      </c>
      <c r="U178" s="458">
        <f>通所拠点!L178</f>
        <v>0</v>
      </c>
      <c r="V178" s="504">
        <f>通所拠点!M178</f>
        <v>0</v>
      </c>
      <c r="W178" s="505">
        <f t="shared" si="10"/>
        <v>630</v>
      </c>
      <c r="X178" s="458">
        <f t="shared" si="9"/>
        <v>0</v>
      </c>
      <c r="Y178" s="459">
        <f t="shared" si="8"/>
        <v>630</v>
      </c>
    </row>
    <row r="179" spans="1:25" ht="27.95" customHeight="1" x14ac:dyDescent="0.15">
      <c r="A179" s="201"/>
      <c r="B179" s="80"/>
      <c r="C179" s="313"/>
      <c r="D179" s="314"/>
      <c r="E179" s="314"/>
      <c r="F179" s="290"/>
      <c r="G179" s="282"/>
      <c r="H179" s="285"/>
      <c r="I179" s="273" t="s">
        <v>458</v>
      </c>
      <c r="J179" s="420"/>
      <c r="K179" s="505">
        <f>法人拠点!K179</f>
        <v>0</v>
      </c>
      <c r="L179" s="458">
        <f>法人拠点!L179</f>
        <v>0</v>
      </c>
      <c r="M179" s="459">
        <f>法人拠点!M179</f>
        <v>0</v>
      </c>
      <c r="N179" s="503">
        <f>共同募金拠点!K179</f>
        <v>0</v>
      </c>
      <c r="O179" s="458">
        <f>共同募金拠点!L179</f>
        <v>0</v>
      </c>
      <c r="P179" s="504">
        <f>共同募金拠点!M179</f>
        <v>0</v>
      </c>
      <c r="Q179" s="505">
        <f>訪問拠点!K179</f>
        <v>0</v>
      </c>
      <c r="R179" s="458">
        <f>訪問拠点!L179</f>
        <v>0</v>
      </c>
      <c r="S179" s="459">
        <f>訪問拠点!M179</f>
        <v>0</v>
      </c>
      <c r="T179" s="503">
        <f>通所拠点!K179</f>
        <v>0</v>
      </c>
      <c r="U179" s="458">
        <f>通所拠点!L179</f>
        <v>0</v>
      </c>
      <c r="V179" s="504">
        <f>通所拠点!M179</f>
        <v>0</v>
      </c>
      <c r="W179" s="505">
        <f t="shared" si="10"/>
        <v>0</v>
      </c>
      <c r="X179" s="458">
        <f t="shared" si="9"/>
        <v>0</v>
      </c>
      <c r="Y179" s="459">
        <f t="shared" si="8"/>
        <v>0</v>
      </c>
    </row>
    <row r="180" spans="1:25" ht="27.95" customHeight="1" x14ac:dyDescent="0.15">
      <c r="A180" s="201"/>
      <c r="B180" s="80"/>
      <c r="C180" s="313"/>
      <c r="D180" s="314"/>
      <c r="E180" s="314"/>
      <c r="F180" s="290"/>
      <c r="G180" s="282"/>
      <c r="H180" s="285"/>
      <c r="I180" s="273" t="s">
        <v>459</v>
      </c>
      <c r="J180" s="420"/>
      <c r="K180" s="505">
        <f>法人拠点!K180</f>
        <v>50</v>
      </c>
      <c r="L180" s="458">
        <f>法人拠点!L180</f>
        <v>0</v>
      </c>
      <c r="M180" s="459">
        <f>法人拠点!M180</f>
        <v>50</v>
      </c>
      <c r="N180" s="503">
        <f>共同募金拠点!K180</f>
        <v>0</v>
      </c>
      <c r="O180" s="458">
        <f>共同募金拠点!L180</f>
        <v>0</v>
      </c>
      <c r="P180" s="504">
        <f>共同募金拠点!M180</f>
        <v>0</v>
      </c>
      <c r="Q180" s="505">
        <f>訪問拠点!K180</f>
        <v>30</v>
      </c>
      <c r="R180" s="458">
        <f>訪問拠点!L180</f>
        <v>0</v>
      </c>
      <c r="S180" s="459">
        <f>訪問拠点!M180</f>
        <v>30</v>
      </c>
      <c r="T180" s="503">
        <f>通所拠点!K180</f>
        <v>570</v>
      </c>
      <c r="U180" s="458">
        <f>通所拠点!L180</f>
        <v>0</v>
      </c>
      <c r="V180" s="504">
        <f>通所拠点!M180</f>
        <v>570</v>
      </c>
      <c r="W180" s="505">
        <f t="shared" si="10"/>
        <v>650</v>
      </c>
      <c r="X180" s="458">
        <f t="shared" si="9"/>
        <v>0</v>
      </c>
      <c r="Y180" s="459">
        <f t="shared" si="8"/>
        <v>650</v>
      </c>
    </row>
    <row r="181" spans="1:25" ht="27.95" customHeight="1" x14ac:dyDescent="0.15">
      <c r="A181" s="201"/>
      <c r="B181" s="80"/>
      <c r="C181" s="313"/>
      <c r="D181" s="314"/>
      <c r="E181" s="314"/>
      <c r="F181" s="701" t="s">
        <v>677</v>
      </c>
      <c r="G181" s="282"/>
      <c r="H181" s="285"/>
      <c r="I181" s="273" t="s">
        <v>462</v>
      </c>
      <c r="J181" s="420"/>
      <c r="K181" s="505">
        <f>法人拠点!K181</f>
        <v>600</v>
      </c>
      <c r="L181" s="458">
        <f>法人拠点!L181</f>
        <v>0</v>
      </c>
      <c r="M181" s="459">
        <f>法人拠点!M181</f>
        <v>600</v>
      </c>
      <c r="N181" s="503">
        <f>共同募金拠点!K181</f>
        <v>0</v>
      </c>
      <c r="O181" s="458">
        <f>共同募金拠点!L181</f>
        <v>0</v>
      </c>
      <c r="P181" s="504">
        <f>共同募金拠点!M181</f>
        <v>0</v>
      </c>
      <c r="Q181" s="505">
        <f>訪問拠点!K181</f>
        <v>200</v>
      </c>
      <c r="R181" s="458">
        <f>訪問拠点!L181</f>
        <v>0</v>
      </c>
      <c r="S181" s="459">
        <f>訪問拠点!M181</f>
        <v>200</v>
      </c>
      <c r="T181" s="503">
        <f>通所拠点!K181</f>
        <v>190</v>
      </c>
      <c r="U181" s="458">
        <f>通所拠点!L181</f>
        <v>0</v>
      </c>
      <c r="V181" s="504">
        <f>通所拠点!M181</f>
        <v>190</v>
      </c>
      <c r="W181" s="505">
        <f t="shared" si="10"/>
        <v>990</v>
      </c>
      <c r="X181" s="458">
        <f t="shared" si="9"/>
        <v>0</v>
      </c>
      <c r="Y181" s="459">
        <f t="shared" si="8"/>
        <v>990</v>
      </c>
    </row>
    <row r="182" spans="1:25" ht="27.95" customHeight="1" x14ac:dyDescent="0.15">
      <c r="A182" s="201"/>
      <c r="B182" s="80"/>
      <c r="C182" s="313"/>
      <c r="D182" s="314"/>
      <c r="E182" s="314"/>
      <c r="F182" s="701"/>
      <c r="G182" s="282"/>
      <c r="H182" s="285"/>
      <c r="I182" s="273" t="s">
        <v>460</v>
      </c>
      <c r="J182" s="420"/>
      <c r="K182" s="505">
        <f>法人拠点!K182</f>
        <v>30</v>
      </c>
      <c r="L182" s="458">
        <f>法人拠点!L182</f>
        <v>0</v>
      </c>
      <c r="M182" s="459">
        <f>法人拠点!M182</f>
        <v>30</v>
      </c>
      <c r="N182" s="503">
        <f>共同募金拠点!K182</f>
        <v>0</v>
      </c>
      <c r="O182" s="458">
        <f>共同募金拠点!L182</f>
        <v>0</v>
      </c>
      <c r="P182" s="504">
        <f>共同募金拠点!M182</f>
        <v>0</v>
      </c>
      <c r="Q182" s="505">
        <f>訪問拠点!K182</f>
        <v>36</v>
      </c>
      <c r="R182" s="458">
        <f>訪問拠点!L182</f>
        <v>0</v>
      </c>
      <c r="S182" s="459">
        <f>訪問拠点!M182</f>
        <v>36</v>
      </c>
      <c r="T182" s="503">
        <f>通所拠点!K182</f>
        <v>10</v>
      </c>
      <c r="U182" s="458">
        <f>通所拠点!L182</f>
        <v>0</v>
      </c>
      <c r="V182" s="504">
        <f>通所拠点!M182</f>
        <v>10</v>
      </c>
      <c r="W182" s="505">
        <f t="shared" si="10"/>
        <v>76</v>
      </c>
      <c r="X182" s="458">
        <f t="shared" si="9"/>
        <v>0</v>
      </c>
      <c r="Y182" s="459">
        <f t="shared" si="8"/>
        <v>76</v>
      </c>
    </row>
    <row r="183" spans="1:25" ht="27.95" customHeight="1" x14ac:dyDescent="0.15">
      <c r="A183" s="201"/>
      <c r="B183" s="80"/>
      <c r="C183" s="313"/>
      <c r="D183" s="314"/>
      <c r="E183" s="314"/>
      <c r="F183" s="701"/>
      <c r="G183" s="282"/>
      <c r="H183" s="285"/>
      <c r="I183" s="273" t="s">
        <v>461</v>
      </c>
      <c r="J183" s="420"/>
      <c r="K183" s="505">
        <f>法人拠点!K183</f>
        <v>210</v>
      </c>
      <c r="L183" s="458">
        <f>法人拠点!L183</f>
        <v>0</v>
      </c>
      <c r="M183" s="459">
        <f>法人拠点!M183</f>
        <v>210</v>
      </c>
      <c r="N183" s="503">
        <f>共同募金拠点!K183</f>
        <v>0</v>
      </c>
      <c r="O183" s="458">
        <f>共同募金拠点!L183</f>
        <v>0</v>
      </c>
      <c r="P183" s="504">
        <f>共同募金拠点!M183</f>
        <v>0</v>
      </c>
      <c r="Q183" s="505">
        <f>訪問拠点!K183</f>
        <v>20</v>
      </c>
      <c r="R183" s="458">
        <f>訪問拠点!L183</f>
        <v>0</v>
      </c>
      <c r="S183" s="459">
        <f>訪問拠点!M183</f>
        <v>20</v>
      </c>
      <c r="T183" s="503">
        <f>通所拠点!K183</f>
        <v>40</v>
      </c>
      <c r="U183" s="458">
        <f>通所拠点!L183</f>
        <v>0</v>
      </c>
      <c r="V183" s="504">
        <f>通所拠点!M183</f>
        <v>40</v>
      </c>
      <c r="W183" s="505">
        <f t="shared" si="10"/>
        <v>270</v>
      </c>
      <c r="X183" s="458">
        <f t="shared" si="9"/>
        <v>0</v>
      </c>
      <c r="Y183" s="459">
        <f t="shared" si="8"/>
        <v>270</v>
      </c>
    </row>
    <row r="184" spans="1:25" ht="27.95" customHeight="1" x14ac:dyDescent="0.15">
      <c r="A184" s="201"/>
      <c r="B184" s="80"/>
      <c r="C184" s="313"/>
      <c r="D184" s="314"/>
      <c r="E184" s="314"/>
      <c r="F184" s="701"/>
      <c r="G184" s="282"/>
      <c r="H184" s="285"/>
      <c r="I184" s="695" t="s">
        <v>463</v>
      </c>
      <c r="J184" s="420"/>
      <c r="K184" s="505">
        <f>法人拠点!K184</f>
        <v>1230</v>
      </c>
      <c r="L184" s="458">
        <f>法人拠点!L184</f>
        <v>0</v>
      </c>
      <c r="M184" s="459">
        <f>法人拠点!M184</f>
        <v>1230</v>
      </c>
      <c r="N184" s="503">
        <f>共同募金拠点!K184</f>
        <v>0</v>
      </c>
      <c r="O184" s="458">
        <f>共同募金拠点!L184</f>
        <v>0</v>
      </c>
      <c r="P184" s="504">
        <f>共同募金拠点!M184</f>
        <v>0</v>
      </c>
      <c r="Q184" s="505">
        <f>訪問拠点!K184</f>
        <v>0</v>
      </c>
      <c r="R184" s="458">
        <f>訪問拠点!L184</f>
        <v>0</v>
      </c>
      <c r="S184" s="459">
        <f>訪問拠点!M184</f>
        <v>0</v>
      </c>
      <c r="T184" s="503">
        <f>通所拠点!K184</f>
        <v>9056</v>
      </c>
      <c r="U184" s="458">
        <f>通所拠点!L184</f>
        <v>0</v>
      </c>
      <c r="V184" s="504">
        <f>通所拠点!M184</f>
        <v>9056</v>
      </c>
      <c r="W184" s="505">
        <f t="shared" si="10"/>
        <v>10286</v>
      </c>
      <c r="X184" s="458">
        <f t="shared" si="9"/>
        <v>0</v>
      </c>
      <c r="Y184" s="459">
        <f t="shared" si="8"/>
        <v>10286</v>
      </c>
    </row>
    <row r="185" spans="1:25" ht="27.95" customHeight="1" x14ac:dyDescent="0.15">
      <c r="A185" s="201"/>
      <c r="B185" s="80"/>
      <c r="C185" s="313"/>
      <c r="D185" s="314"/>
      <c r="E185" s="314"/>
      <c r="F185" s="701"/>
      <c r="G185" s="282"/>
      <c r="H185" s="285"/>
      <c r="I185" s="696"/>
      <c r="J185" s="420" t="s">
        <v>595</v>
      </c>
      <c r="K185" s="505">
        <f>法人拠点!K185</f>
        <v>0</v>
      </c>
      <c r="L185" s="458">
        <f>法人拠点!L185</f>
        <v>0</v>
      </c>
      <c r="M185" s="459">
        <f>法人拠点!M185</f>
        <v>0</v>
      </c>
      <c r="N185" s="503">
        <f>共同募金拠点!K185</f>
        <v>0</v>
      </c>
      <c r="O185" s="458">
        <f>共同募金拠点!L185</f>
        <v>0</v>
      </c>
      <c r="P185" s="504">
        <f>共同募金拠点!M185</f>
        <v>0</v>
      </c>
      <c r="Q185" s="505">
        <f>訪問拠点!K185</f>
        <v>0</v>
      </c>
      <c r="R185" s="458">
        <f>訪問拠点!L185</f>
        <v>0</v>
      </c>
      <c r="S185" s="459">
        <f>訪問拠点!M185</f>
        <v>0</v>
      </c>
      <c r="T185" s="503">
        <f>通所拠点!K185</f>
        <v>3279</v>
      </c>
      <c r="U185" s="458">
        <f>通所拠点!L185</f>
        <v>0</v>
      </c>
      <c r="V185" s="504">
        <f>通所拠点!M185</f>
        <v>3279</v>
      </c>
      <c r="W185" s="505">
        <f t="shared" si="10"/>
        <v>3279</v>
      </c>
      <c r="X185" s="458">
        <f t="shared" si="9"/>
        <v>0</v>
      </c>
      <c r="Y185" s="459">
        <f t="shared" si="8"/>
        <v>3279</v>
      </c>
    </row>
    <row r="186" spans="1:25" ht="27.95" customHeight="1" x14ac:dyDescent="0.15">
      <c r="A186" s="201"/>
      <c r="B186" s="80"/>
      <c r="C186" s="313"/>
      <c r="D186" s="314"/>
      <c r="E186" s="314"/>
      <c r="F186" s="701"/>
      <c r="G186" s="282"/>
      <c r="H186" s="285"/>
      <c r="I186" s="696"/>
      <c r="J186" s="420" t="s">
        <v>596</v>
      </c>
      <c r="K186" s="505">
        <f>法人拠点!K186</f>
        <v>0</v>
      </c>
      <c r="L186" s="458">
        <f>法人拠点!L186</f>
        <v>0</v>
      </c>
      <c r="M186" s="459">
        <f>法人拠点!M186</f>
        <v>0</v>
      </c>
      <c r="N186" s="503">
        <f>共同募金拠点!K186</f>
        <v>0</v>
      </c>
      <c r="O186" s="458">
        <f>共同募金拠点!L186</f>
        <v>0</v>
      </c>
      <c r="P186" s="504">
        <f>共同募金拠点!M186</f>
        <v>0</v>
      </c>
      <c r="Q186" s="505">
        <f>訪問拠点!K186</f>
        <v>0</v>
      </c>
      <c r="R186" s="458">
        <f>訪問拠点!L186</f>
        <v>0</v>
      </c>
      <c r="S186" s="459">
        <f>訪問拠点!M186</f>
        <v>0</v>
      </c>
      <c r="T186" s="503">
        <f>通所拠点!K186</f>
        <v>1885</v>
      </c>
      <c r="U186" s="458">
        <f>通所拠点!L186</f>
        <v>0</v>
      </c>
      <c r="V186" s="504">
        <f>通所拠点!M186</f>
        <v>1885</v>
      </c>
      <c r="W186" s="505">
        <f t="shared" si="10"/>
        <v>1885</v>
      </c>
      <c r="X186" s="458">
        <f t="shared" si="9"/>
        <v>0</v>
      </c>
      <c r="Y186" s="459">
        <f t="shared" si="8"/>
        <v>1885</v>
      </c>
    </row>
    <row r="187" spans="1:25" ht="27.95" customHeight="1" x14ac:dyDescent="0.15">
      <c r="A187" s="201"/>
      <c r="B187" s="80"/>
      <c r="C187" s="313"/>
      <c r="D187" s="314"/>
      <c r="E187" s="314"/>
      <c r="F187" s="701"/>
      <c r="G187" s="282"/>
      <c r="H187" s="285"/>
      <c r="I187" s="696"/>
      <c r="J187" s="420" t="s">
        <v>597</v>
      </c>
      <c r="K187" s="505">
        <f>法人拠点!K187</f>
        <v>0</v>
      </c>
      <c r="L187" s="458">
        <f>法人拠点!L187</f>
        <v>0</v>
      </c>
      <c r="M187" s="459">
        <f>法人拠点!M187</f>
        <v>0</v>
      </c>
      <c r="N187" s="503">
        <f>共同募金拠点!K187</f>
        <v>0</v>
      </c>
      <c r="O187" s="458">
        <f>共同募金拠点!L187</f>
        <v>0</v>
      </c>
      <c r="P187" s="504">
        <f>共同募金拠点!M187</f>
        <v>0</v>
      </c>
      <c r="Q187" s="505">
        <f>訪問拠点!K187</f>
        <v>0</v>
      </c>
      <c r="R187" s="458">
        <f>訪問拠点!L187</f>
        <v>0</v>
      </c>
      <c r="S187" s="459">
        <f>訪問拠点!M187</f>
        <v>0</v>
      </c>
      <c r="T187" s="503">
        <f>通所拠点!K187</f>
        <v>1995</v>
      </c>
      <c r="U187" s="458">
        <f>通所拠点!L187</f>
        <v>0</v>
      </c>
      <c r="V187" s="504">
        <f>通所拠点!M187</f>
        <v>1995</v>
      </c>
      <c r="W187" s="505">
        <f t="shared" si="10"/>
        <v>1995</v>
      </c>
      <c r="X187" s="458">
        <f t="shared" si="9"/>
        <v>0</v>
      </c>
      <c r="Y187" s="459">
        <f t="shared" si="8"/>
        <v>1995</v>
      </c>
    </row>
    <row r="188" spans="1:25" ht="27.95" customHeight="1" x14ac:dyDescent="0.15">
      <c r="A188" s="201"/>
      <c r="B188" s="80"/>
      <c r="C188" s="313"/>
      <c r="D188" s="314"/>
      <c r="E188" s="314"/>
      <c r="F188" s="701"/>
      <c r="G188" s="282"/>
      <c r="H188" s="285"/>
      <c r="I188" s="697"/>
      <c r="J188" s="420" t="s">
        <v>598</v>
      </c>
      <c r="K188" s="505">
        <f>法人拠点!K188</f>
        <v>1230</v>
      </c>
      <c r="L188" s="458">
        <f>法人拠点!L188</f>
        <v>0</v>
      </c>
      <c r="M188" s="459">
        <f>法人拠点!M188</f>
        <v>1230</v>
      </c>
      <c r="N188" s="503">
        <f>共同募金拠点!K188</f>
        <v>0</v>
      </c>
      <c r="O188" s="458">
        <f>共同募金拠点!L188</f>
        <v>0</v>
      </c>
      <c r="P188" s="504">
        <f>共同募金拠点!M188</f>
        <v>0</v>
      </c>
      <c r="Q188" s="505">
        <f>訪問拠点!K188</f>
        <v>0</v>
      </c>
      <c r="R188" s="458">
        <f>訪問拠点!L188</f>
        <v>0</v>
      </c>
      <c r="S188" s="459">
        <f>訪問拠点!M188</f>
        <v>0</v>
      </c>
      <c r="T188" s="503">
        <f>通所拠点!K188</f>
        <v>1897</v>
      </c>
      <c r="U188" s="458">
        <f>通所拠点!L188</f>
        <v>0</v>
      </c>
      <c r="V188" s="504">
        <f>通所拠点!M188</f>
        <v>1897</v>
      </c>
      <c r="W188" s="505">
        <f t="shared" si="10"/>
        <v>3127</v>
      </c>
      <c r="X188" s="458">
        <f t="shared" si="9"/>
        <v>0</v>
      </c>
      <c r="Y188" s="459">
        <f t="shared" si="8"/>
        <v>3127</v>
      </c>
    </row>
    <row r="189" spans="1:25" ht="27.95" customHeight="1" x14ac:dyDescent="0.15">
      <c r="A189" s="201"/>
      <c r="B189" s="80"/>
      <c r="C189" s="313"/>
      <c r="D189" s="314"/>
      <c r="E189" s="314"/>
      <c r="F189" s="701"/>
      <c r="G189" s="282"/>
      <c r="H189" s="285"/>
      <c r="I189" s="273" t="s">
        <v>464</v>
      </c>
      <c r="J189" s="419"/>
      <c r="K189" s="505">
        <f>法人拠点!K189</f>
        <v>100</v>
      </c>
      <c r="L189" s="458">
        <f>法人拠点!L189</f>
        <v>0</v>
      </c>
      <c r="M189" s="459">
        <f>法人拠点!M189</f>
        <v>100</v>
      </c>
      <c r="N189" s="503">
        <f>共同募金拠点!K189</f>
        <v>0</v>
      </c>
      <c r="O189" s="458">
        <f>共同募金拠点!L189</f>
        <v>0</v>
      </c>
      <c r="P189" s="504">
        <f>共同募金拠点!M189</f>
        <v>0</v>
      </c>
      <c r="Q189" s="505">
        <f>訪問拠点!K189</f>
        <v>120</v>
      </c>
      <c r="R189" s="458">
        <f>訪問拠点!L189</f>
        <v>0</v>
      </c>
      <c r="S189" s="459">
        <f>訪問拠点!M189</f>
        <v>120</v>
      </c>
      <c r="T189" s="503">
        <f>通所拠点!K189</f>
        <v>100</v>
      </c>
      <c r="U189" s="458">
        <f>通所拠点!L189</f>
        <v>0</v>
      </c>
      <c r="V189" s="504">
        <f>通所拠点!M189</f>
        <v>100</v>
      </c>
      <c r="W189" s="505">
        <f t="shared" si="10"/>
        <v>320</v>
      </c>
      <c r="X189" s="458">
        <f t="shared" si="9"/>
        <v>0</v>
      </c>
      <c r="Y189" s="459">
        <f t="shared" si="8"/>
        <v>320</v>
      </c>
    </row>
    <row r="190" spans="1:25" ht="27.95" customHeight="1" x14ac:dyDescent="0.15">
      <c r="A190" s="201"/>
      <c r="B190" s="80"/>
      <c r="C190" s="313"/>
      <c r="D190" s="314"/>
      <c r="E190" s="314"/>
      <c r="F190" s="701"/>
      <c r="G190" s="282"/>
      <c r="H190" s="285"/>
      <c r="I190" s="273" t="s">
        <v>465</v>
      </c>
      <c r="J190" s="419"/>
      <c r="K190" s="505">
        <f>法人拠点!K190</f>
        <v>504</v>
      </c>
      <c r="L190" s="458">
        <f>法人拠点!L190</f>
        <v>0</v>
      </c>
      <c r="M190" s="459">
        <f>法人拠点!M190</f>
        <v>504</v>
      </c>
      <c r="N190" s="503">
        <f>共同募金拠点!K190</f>
        <v>0</v>
      </c>
      <c r="O190" s="458">
        <f>共同募金拠点!L190</f>
        <v>0</v>
      </c>
      <c r="P190" s="504">
        <f>共同募金拠点!M190</f>
        <v>0</v>
      </c>
      <c r="Q190" s="505">
        <f>訪問拠点!K190</f>
        <v>260</v>
      </c>
      <c r="R190" s="458">
        <f>訪問拠点!L190</f>
        <v>0</v>
      </c>
      <c r="S190" s="459">
        <f>訪問拠点!M190</f>
        <v>260</v>
      </c>
      <c r="T190" s="503">
        <f>通所拠点!K190</f>
        <v>820</v>
      </c>
      <c r="U190" s="458">
        <f>通所拠点!L190</f>
        <v>0</v>
      </c>
      <c r="V190" s="504">
        <f>通所拠点!M190</f>
        <v>820</v>
      </c>
      <c r="W190" s="505">
        <f t="shared" si="10"/>
        <v>1584</v>
      </c>
      <c r="X190" s="458">
        <f t="shared" si="9"/>
        <v>0</v>
      </c>
      <c r="Y190" s="459">
        <f t="shared" si="8"/>
        <v>1584</v>
      </c>
    </row>
    <row r="191" spans="1:25" ht="27.95" customHeight="1" x14ac:dyDescent="0.15">
      <c r="A191" s="201"/>
      <c r="B191" s="80"/>
      <c r="C191" s="313"/>
      <c r="D191" s="314"/>
      <c r="E191" s="314"/>
      <c r="F191" s="290"/>
      <c r="G191" s="282"/>
      <c r="H191" s="285"/>
      <c r="I191" s="273" t="s">
        <v>466</v>
      </c>
      <c r="J191" s="419"/>
      <c r="K191" s="505">
        <f>法人拠点!K191</f>
        <v>330</v>
      </c>
      <c r="L191" s="458">
        <f>法人拠点!L191</f>
        <v>0</v>
      </c>
      <c r="M191" s="459">
        <f>法人拠点!M191</f>
        <v>330</v>
      </c>
      <c r="N191" s="503">
        <f>共同募金拠点!K191</f>
        <v>0</v>
      </c>
      <c r="O191" s="458">
        <f>共同募金拠点!L191</f>
        <v>0</v>
      </c>
      <c r="P191" s="504">
        <f>共同募金拠点!M191</f>
        <v>0</v>
      </c>
      <c r="Q191" s="505">
        <f>訪問拠点!K191</f>
        <v>260</v>
      </c>
      <c r="R191" s="458">
        <f>訪問拠点!L191</f>
        <v>0</v>
      </c>
      <c r="S191" s="459">
        <f>訪問拠点!M191</f>
        <v>260</v>
      </c>
      <c r="T191" s="503">
        <f>通所拠点!K191</f>
        <v>900</v>
      </c>
      <c r="U191" s="458">
        <f>通所拠点!L191</f>
        <v>0</v>
      </c>
      <c r="V191" s="504">
        <f>通所拠点!M191</f>
        <v>900</v>
      </c>
      <c r="W191" s="505">
        <f t="shared" si="10"/>
        <v>1490</v>
      </c>
      <c r="X191" s="458">
        <f t="shared" si="9"/>
        <v>0</v>
      </c>
      <c r="Y191" s="459">
        <f t="shared" si="8"/>
        <v>1490</v>
      </c>
    </row>
    <row r="192" spans="1:25" ht="27.95" customHeight="1" x14ac:dyDescent="0.15">
      <c r="A192" s="201"/>
      <c r="B192" s="80"/>
      <c r="C192" s="313"/>
      <c r="D192" s="314"/>
      <c r="E192" s="314"/>
      <c r="F192" s="290"/>
      <c r="G192" s="282"/>
      <c r="H192" s="285"/>
      <c r="I192" s="273" t="s">
        <v>467</v>
      </c>
      <c r="J192" s="419"/>
      <c r="K192" s="505">
        <f>法人拠点!K192</f>
        <v>360</v>
      </c>
      <c r="L192" s="458">
        <f>法人拠点!L192</f>
        <v>0</v>
      </c>
      <c r="M192" s="459">
        <f>法人拠点!M192</f>
        <v>360</v>
      </c>
      <c r="N192" s="503">
        <f>共同募金拠点!K192</f>
        <v>0</v>
      </c>
      <c r="O192" s="458">
        <f>共同募金拠点!L192</f>
        <v>0</v>
      </c>
      <c r="P192" s="504">
        <f>共同募金拠点!M192</f>
        <v>0</v>
      </c>
      <c r="Q192" s="505">
        <f>訪問拠点!K192</f>
        <v>0</v>
      </c>
      <c r="R192" s="458">
        <f>訪問拠点!L192</f>
        <v>0</v>
      </c>
      <c r="S192" s="459">
        <f>訪問拠点!M192</f>
        <v>0</v>
      </c>
      <c r="T192" s="503">
        <f>通所拠点!K192</f>
        <v>0</v>
      </c>
      <c r="U192" s="458">
        <f>通所拠点!L192</f>
        <v>0</v>
      </c>
      <c r="V192" s="504">
        <f>通所拠点!M192</f>
        <v>0</v>
      </c>
      <c r="W192" s="505">
        <f t="shared" si="10"/>
        <v>360</v>
      </c>
      <c r="X192" s="458">
        <f t="shared" si="9"/>
        <v>0</v>
      </c>
      <c r="Y192" s="459">
        <f t="shared" si="8"/>
        <v>360</v>
      </c>
    </row>
    <row r="193" spans="1:25" ht="27.95" customHeight="1" x14ac:dyDescent="0.15">
      <c r="A193" s="201"/>
      <c r="B193" s="80"/>
      <c r="C193" s="313"/>
      <c r="D193" s="314"/>
      <c r="E193" s="314"/>
      <c r="F193" s="290"/>
      <c r="G193" s="282"/>
      <c r="H193" s="285"/>
      <c r="I193" s="273" t="s">
        <v>468</v>
      </c>
      <c r="J193" s="419"/>
      <c r="K193" s="505">
        <f>法人拠点!K193</f>
        <v>60</v>
      </c>
      <c r="L193" s="458">
        <f>法人拠点!L193</f>
        <v>0</v>
      </c>
      <c r="M193" s="459">
        <f>法人拠点!M193</f>
        <v>60</v>
      </c>
      <c r="N193" s="503">
        <f>共同募金拠点!K193</f>
        <v>0</v>
      </c>
      <c r="O193" s="458">
        <f>共同募金拠点!L193</f>
        <v>0</v>
      </c>
      <c r="P193" s="504">
        <f>共同募金拠点!M193</f>
        <v>0</v>
      </c>
      <c r="Q193" s="505">
        <f>訪問拠点!K193</f>
        <v>20</v>
      </c>
      <c r="R193" s="458">
        <f>訪問拠点!L193</f>
        <v>0</v>
      </c>
      <c r="S193" s="459">
        <f>訪問拠点!M193</f>
        <v>20</v>
      </c>
      <c r="T193" s="503">
        <f>通所拠点!K193</f>
        <v>70</v>
      </c>
      <c r="U193" s="458">
        <f>通所拠点!L193</f>
        <v>0</v>
      </c>
      <c r="V193" s="504">
        <f>通所拠点!M193</f>
        <v>70</v>
      </c>
      <c r="W193" s="505">
        <f t="shared" si="10"/>
        <v>150</v>
      </c>
      <c r="X193" s="458">
        <f t="shared" si="9"/>
        <v>0</v>
      </c>
      <c r="Y193" s="459">
        <f t="shared" si="8"/>
        <v>150</v>
      </c>
    </row>
    <row r="194" spans="1:25" ht="27.95" customHeight="1" x14ac:dyDescent="0.15">
      <c r="A194" s="201"/>
      <c r="B194" s="80"/>
      <c r="C194" s="313"/>
      <c r="D194" s="314"/>
      <c r="E194" s="314"/>
      <c r="F194" s="290"/>
      <c r="G194" s="282"/>
      <c r="H194" s="285"/>
      <c r="I194" s="273" t="s">
        <v>469</v>
      </c>
      <c r="J194" s="419"/>
      <c r="K194" s="505">
        <f>法人拠点!K194</f>
        <v>390</v>
      </c>
      <c r="L194" s="458">
        <f>法人拠点!L194</f>
        <v>0</v>
      </c>
      <c r="M194" s="459">
        <f>法人拠点!M194</f>
        <v>390</v>
      </c>
      <c r="N194" s="503">
        <f>共同募金拠点!K194</f>
        <v>0</v>
      </c>
      <c r="O194" s="458">
        <f>共同募金拠点!L194</f>
        <v>0</v>
      </c>
      <c r="P194" s="504">
        <f>共同募金拠点!M194</f>
        <v>0</v>
      </c>
      <c r="Q194" s="505">
        <f>訪問拠点!K194</f>
        <v>165</v>
      </c>
      <c r="R194" s="458">
        <f>訪問拠点!L194</f>
        <v>0</v>
      </c>
      <c r="S194" s="459">
        <f>訪問拠点!M194</f>
        <v>165</v>
      </c>
      <c r="T194" s="503">
        <f>通所拠点!K194</f>
        <v>515</v>
      </c>
      <c r="U194" s="458">
        <f>通所拠点!L194</f>
        <v>0</v>
      </c>
      <c r="V194" s="504">
        <f>通所拠点!M194</f>
        <v>515</v>
      </c>
      <c r="W194" s="505">
        <f t="shared" si="10"/>
        <v>1070</v>
      </c>
      <c r="X194" s="458">
        <f t="shared" si="9"/>
        <v>0</v>
      </c>
      <c r="Y194" s="459">
        <f t="shared" si="8"/>
        <v>1070</v>
      </c>
    </row>
    <row r="195" spans="1:25" ht="27.95" customHeight="1" x14ac:dyDescent="0.15">
      <c r="A195" s="201"/>
      <c r="B195" s="80"/>
      <c r="C195" s="313"/>
      <c r="D195" s="314"/>
      <c r="E195" s="314"/>
      <c r="F195" s="290"/>
      <c r="G195" s="282"/>
      <c r="H195" s="285"/>
      <c r="I195" s="273" t="s">
        <v>470</v>
      </c>
      <c r="J195" s="419"/>
      <c r="K195" s="505">
        <f>法人拠点!K195</f>
        <v>50</v>
      </c>
      <c r="L195" s="458">
        <f>法人拠点!L195</f>
        <v>0</v>
      </c>
      <c r="M195" s="459">
        <f>法人拠点!M195</f>
        <v>50</v>
      </c>
      <c r="N195" s="503">
        <f>共同募金拠点!K195</f>
        <v>0</v>
      </c>
      <c r="O195" s="458">
        <f>共同募金拠点!L195</f>
        <v>0</v>
      </c>
      <c r="P195" s="504">
        <f>共同募金拠点!M195</f>
        <v>0</v>
      </c>
      <c r="Q195" s="505">
        <f>訪問拠点!K195</f>
        <v>10</v>
      </c>
      <c r="R195" s="458">
        <f>訪問拠点!L195</f>
        <v>0</v>
      </c>
      <c r="S195" s="459">
        <f>訪問拠点!M195</f>
        <v>10</v>
      </c>
      <c r="T195" s="503">
        <f>通所拠点!K195</f>
        <v>10</v>
      </c>
      <c r="U195" s="458">
        <f>通所拠点!L195</f>
        <v>0</v>
      </c>
      <c r="V195" s="504">
        <f>通所拠点!M195</f>
        <v>10</v>
      </c>
      <c r="W195" s="505">
        <f t="shared" si="10"/>
        <v>70</v>
      </c>
      <c r="X195" s="458">
        <f t="shared" si="9"/>
        <v>0</v>
      </c>
      <c r="Y195" s="459">
        <f t="shared" si="8"/>
        <v>70</v>
      </c>
    </row>
    <row r="196" spans="1:25" ht="27.95" customHeight="1" x14ac:dyDescent="0.15">
      <c r="A196" s="201"/>
      <c r="B196" s="80"/>
      <c r="C196" s="313"/>
      <c r="D196" s="314"/>
      <c r="E196" s="314"/>
      <c r="F196" s="290"/>
      <c r="G196" s="282"/>
      <c r="H196" s="285"/>
      <c r="I196" s="273" t="s">
        <v>471</v>
      </c>
      <c r="J196" s="419"/>
      <c r="K196" s="505">
        <f>法人拠点!K196</f>
        <v>87</v>
      </c>
      <c r="L196" s="458">
        <f>法人拠点!L196</f>
        <v>0</v>
      </c>
      <c r="M196" s="459">
        <f>法人拠点!M196</f>
        <v>87</v>
      </c>
      <c r="N196" s="503">
        <f>共同募金拠点!K196</f>
        <v>0</v>
      </c>
      <c r="O196" s="458">
        <f>共同募金拠点!L196</f>
        <v>0</v>
      </c>
      <c r="P196" s="504">
        <f>共同募金拠点!M196</f>
        <v>0</v>
      </c>
      <c r="Q196" s="505">
        <f>訪問拠点!K196</f>
        <v>0</v>
      </c>
      <c r="R196" s="458">
        <f>訪問拠点!L196</f>
        <v>0</v>
      </c>
      <c r="S196" s="459">
        <f>訪問拠点!M196</f>
        <v>0</v>
      </c>
      <c r="T196" s="503">
        <f>通所拠点!K196</f>
        <v>10</v>
      </c>
      <c r="U196" s="458">
        <f>通所拠点!L196</f>
        <v>0</v>
      </c>
      <c r="V196" s="504">
        <f>通所拠点!M196</f>
        <v>10</v>
      </c>
      <c r="W196" s="505">
        <f t="shared" si="10"/>
        <v>97</v>
      </c>
      <c r="X196" s="458">
        <f t="shared" si="9"/>
        <v>0</v>
      </c>
      <c r="Y196" s="459">
        <f t="shared" si="8"/>
        <v>97</v>
      </c>
    </row>
    <row r="197" spans="1:25" ht="27.95" customHeight="1" x14ac:dyDescent="0.15">
      <c r="A197" s="201"/>
      <c r="B197" s="80"/>
      <c r="C197" s="313"/>
      <c r="D197" s="314"/>
      <c r="E197" s="314"/>
      <c r="F197" s="290"/>
      <c r="G197" s="282"/>
      <c r="H197" s="286"/>
      <c r="I197" s="273" t="s">
        <v>472</v>
      </c>
      <c r="J197" s="419"/>
      <c r="K197" s="505">
        <f>法人拠点!K197</f>
        <v>100</v>
      </c>
      <c r="L197" s="458">
        <f>法人拠点!L197</f>
        <v>0</v>
      </c>
      <c r="M197" s="459">
        <f>法人拠点!M197</f>
        <v>100</v>
      </c>
      <c r="N197" s="503">
        <f>共同募金拠点!K197</f>
        <v>0</v>
      </c>
      <c r="O197" s="458">
        <f>共同募金拠点!L197</f>
        <v>0</v>
      </c>
      <c r="P197" s="504">
        <f>共同募金拠点!M197</f>
        <v>0</v>
      </c>
      <c r="Q197" s="505">
        <f>訪問拠点!K197</f>
        <v>50</v>
      </c>
      <c r="R197" s="458">
        <f>訪問拠点!L197</f>
        <v>0</v>
      </c>
      <c r="S197" s="459">
        <f>訪問拠点!M197</f>
        <v>50</v>
      </c>
      <c r="T197" s="503">
        <f>通所拠点!K197</f>
        <v>100</v>
      </c>
      <c r="U197" s="458">
        <f>通所拠点!L197</f>
        <v>0</v>
      </c>
      <c r="V197" s="504">
        <f>通所拠点!M197</f>
        <v>100</v>
      </c>
      <c r="W197" s="505">
        <f t="shared" si="10"/>
        <v>250</v>
      </c>
      <c r="X197" s="458">
        <f t="shared" si="9"/>
        <v>0</v>
      </c>
      <c r="Y197" s="459">
        <f t="shared" si="8"/>
        <v>250</v>
      </c>
    </row>
    <row r="198" spans="1:25" ht="27.95" customHeight="1" x14ac:dyDescent="0.15">
      <c r="A198" s="201"/>
      <c r="B198" s="80"/>
      <c r="C198" s="313"/>
      <c r="D198" s="314"/>
      <c r="E198" s="314"/>
      <c r="F198" s="280"/>
      <c r="G198" s="282"/>
      <c r="H198" s="632" t="s">
        <v>119</v>
      </c>
      <c r="I198" s="273"/>
      <c r="J198" s="419"/>
      <c r="K198" s="505">
        <f>法人拠点!K198</f>
        <v>0</v>
      </c>
      <c r="L198" s="458">
        <f>法人拠点!L198</f>
        <v>0</v>
      </c>
      <c r="M198" s="459">
        <f>法人拠点!M198</f>
        <v>0</v>
      </c>
      <c r="N198" s="503">
        <f>共同募金拠点!K198</f>
        <v>0</v>
      </c>
      <c r="O198" s="458">
        <f>共同募金拠点!L198</f>
        <v>0</v>
      </c>
      <c r="P198" s="504">
        <f>共同募金拠点!M198</f>
        <v>0</v>
      </c>
      <c r="Q198" s="505">
        <f>訪問拠点!K198</f>
        <v>0</v>
      </c>
      <c r="R198" s="458">
        <f>訪問拠点!L198</f>
        <v>0</v>
      </c>
      <c r="S198" s="459">
        <f>訪問拠点!M198</f>
        <v>0</v>
      </c>
      <c r="T198" s="503">
        <f>通所拠点!K198</f>
        <v>0</v>
      </c>
      <c r="U198" s="458">
        <f>通所拠点!L198</f>
        <v>0</v>
      </c>
      <c r="V198" s="504">
        <f>通所拠点!M198</f>
        <v>0</v>
      </c>
      <c r="W198" s="505">
        <f t="shared" si="10"/>
        <v>0</v>
      </c>
      <c r="X198" s="458">
        <f t="shared" si="9"/>
        <v>0</v>
      </c>
      <c r="Y198" s="459">
        <f t="shared" ref="Y198:Y260" si="11">SUM(M198+P198+S198+V198)</f>
        <v>0</v>
      </c>
    </row>
    <row r="199" spans="1:25" ht="27.95" customHeight="1" thickBot="1" x14ac:dyDescent="0.2">
      <c r="A199" s="201"/>
      <c r="B199" s="80"/>
      <c r="C199" s="313"/>
      <c r="D199" s="314"/>
      <c r="E199" s="314"/>
      <c r="F199" s="280"/>
      <c r="G199" s="282"/>
      <c r="H199" s="634"/>
      <c r="I199" s="368" t="s">
        <v>120</v>
      </c>
      <c r="J199" s="423"/>
      <c r="K199" s="506">
        <f>法人拠点!K199</f>
        <v>0</v>
      </c>
      <c r="L199" s="479">
        <f>法人拠点!L199</f>
        <v>0</v>
      </c>
      <c r="M199" s="507">
        <f>法人拠点!M199</f>
        <v>0</v>
      </c>
      <c r="N199" s="508">
        <f>共同募金拠点!K199</f>
        <v>0</v>
      </c>
      <c r="O199" s="479">
        <f>共同募金拠点!L199</f>
        <v>0</v>
      </c>
      <c r="P199" s="509">
        <f>共同募金拠点!M199</f>
        <v>0</v>
      </c>
      <c r="Q199" s="506">
        <f>訪問拠点!K199</f>
        <v>0</v>
      </c>
      <c r="R199" s="479">
        <f>訪問拠点!L199</f>
        <v>0</v>
      </c>
      <c r="S199" s="507">
        <f>訪問拠点!M199</f>
        <v>0</v>
      </c>
      <c r="T199" s="508">
        <f>通所拠点!K199</f>
        <v>0</v>
      </c>
      <c r="U199" s="479">
        <f>通所拠点!L199</f>
        <v>0</v>
      </c>
      <c r="V199" s="509">
        <f>通所拠点!M199</f>
        <v>0</v>
      </c>
      <c r="W199" s="506">
        <f t="shared" si="10"/>
        <v>0</v>
      </c>
      <c r="X199" s="479">
        <f t="shared" si="9"/>
        <v>0</v>
      </c>
      <c r="Y199" s="507">
        <f t="shared" si="11"/>
        <v>0</v>
      </c>
    </row>
    <row r="200" spans="1:25" ht="27.95" customHeight="1" x14ac:dyDescent="0.15">
      <c r="A200" s="201"/>
      <c r="B200" s="80"/>
      <c r="C200" s="313"/>
      <c r="D200" s="314"/>
      <c r="E200" s="314"/>
      <c r="F200" s="280"/>
      <c r="G200" s="282"/>
      <c r="H200" s="639" t="s">
        <v>132</v>
      </c>
      <c r="I200" s="274"/>
      <c r="J200" s="424"/>
      <c r="K200" s="510">
        <f>法人拠点!K200</f>
        <v>2694</v>
      </c>
      <c r="L200" s="486">
        <f>法人拠点!L200</f>
        <v>0</v>
      </c>
      <c r="M200" s="511">
        <f>法人拠点!M200</f>
        <v>2694</v>
      </c>
      <c r="N200" s="512">
        <f>共同募金拠点!K200</f>
        <v>2759</v>
      </c>
      <c r="O200" s="486">
        <f>共同募金拠点!L200</f>
        <v>0</v>
      </c>
      <c r="P200" s="513">
        <f>共同募金拠点!M200</f>
        <v>2759</v>
      </c>
      <c r="Q200" s="510">
        <f>訪問拠点!K200</f>
        <v>0</v>
      </c>
      <c r="R200" s="486">
        <f>訪問拠点!L200</f>
        <v>0</v>
      </c>
      <c r="S200" s="511">
        <f>訪問拠点!M200</f>
        <v>0</v>
      </c>
      <c r="T200" s="512">
        <f>通所拠点!K200</f>
        <v>0</v>
      </c>
      <c r="U200" s="486">
        <f>通所拠点!L200</f>
        <v>0</v>
      </c>
      <c r="V200" s="513">
        <f>通所拠点!M200</f>
        <v>0</v>
      </c>
      <c r="W200" s="510">
        <f t="shared" si="10"/>
        <v>5453</v>
      </c>
      <c r="X200" s="486">
        <f t="shared" si="9"/>
        <v>0</v>
      </c>
      <c r="Y200" s="511">
        <f t="shared" si="11"/>
        <v>5453</v>
      </c>
    </row>
    <row r="201" spans="1:25" ht="27.95" customHeight="1" x14ac:dyDescent="0.15">
      <c r="A201" s="201"/>
      <c r="B201" s="80"/>
      <c r="C201" s="313"/>
      <c r="D201" s="314"/>
      <c r="E201" s="314"/>
      <c r="F201" s="280"/>
      <c r="G201" s="282"/>
      <c r="H201" s="633"/>
      <c r="I201" s="695" t="s">
        <v>132</v>
      </c>
      <c r="J201" s="419"/>
      <c r="K201" s="505">
        <f>法人拠点!K201</f>
        <v>2694</v>
      </c>
      <c r="L201" s="458">
        <f>法人拠点!L201</f>
        <v>0</v>
      </c>
      <c r="M201" s="459">
        <f>法人拠点!M201</f>
        <v>2694</v>
      </c>
      <c r="N201" s="503">
        <f>共同募金拠点!K201</f>
        <v>2759</v>
      </c>
      <c r="O201" s="458">
        <f>共同募金拠点!L201</f>
        <v>0</v>
      </c>
      <c r="P201" s="504">
        <f>共同募金拠点!M201</f>
        <v>2759</v>
      </c>
      <c r="Q201" s="505">
        <f>訪問拠点!K201</f>
        <v>0</v>
      </c>
      <c r="R201" s="458">
        <f>訪問拠点!L201</f>
        <v>0</v>
      </c>
      <c r="S201" s="459">
        <f>訪問拠点!M201</f>
        <v>0</v>
      </c>
      <c r="T201" s="503">
        <f>通所拠点!K201</f>
        <v>0</v>
      </c>
      <c r="U201" s="458">
        <f>通所拠点!L201</f>
        <v>0</v>
      </c>
      <c r="V201" s="504">
        <f>通所拠点!M201</f>
        <v>0</v>
      </c>
      <c r="W201" s="505">
        <f t="shared" si="10"/>
        <v>5453</v>
      </c>
      <c r="X201" s="458">
        <f t="shared" ref="X201:X263" si="12">SUM(L201+O201+R201+U201)</f>
        <v>0</v>
      </c>
      <c r="Y201" s="459">
        <f t="shared" si="11"/>
        <v>5453</v>
      </c>
    </row>
    <row r="202" spans="1:25" ht="27.95" customHeight="1" x14ac:dyDescent="0.15">
      <c r="A202" s="201"/>
      <c r="B202" s="80"/>
      <c r="C202" s="313"/>
      <c r="D202" s="314"/>
      <c r="E202" s="314"/>
      <c r="F202" s="280"/>
      <c r="G202" s="282"/>
      <c r="H202" s="633"/>
      <c r="I202" s="696"/>
      <c r="J202" s="420" t="s">
        <v>493</v>
      </c>
      <c r="K202" s="505">
        <f>法人拠点!K202</f>
        <v>686</v>
      </c>
      <c r="L202" s="458">
        <f>法人拠点!L202</f>
        <v>0</v>
      </c>
      <c r="M202" s="459">
        <f>法人拠点!M202</f>
        <v>686</v>
      </c>
      <c r="N202" s="503">
        <f>共同募金拠点!K202</f>
        <v>200</v>
      </c>
      <c r="O202" s="458">
        <f>共同募金拠点!L202</f>
        <v>0</v>
      </c>
      <c r="P202" s="504">
        <f>共同募金拠点!M202</f>
        <v>200</v>
      </c>
      <c r="Q202" s="505">
        <f>訪問拠点!K202</f>
        <v>0</v>
      </c>
      <c r="R202" s="458">
        <f>訪問拠点!L202</f>
        <v>0</v>
      </c>
      <c r="S202" s="459">
        <f>訪問拠点!M202</f>
        <v>0</v>
      </c>
      <c r="T202" s="503">
        <f>通所拠点!K202</f>
        <v>0</v>
      </c>
      <c r="U202" s="458">
        <f>通所拠点!L202</f>
        <v>0</v>
      </c>
      <c r="V202" s="504">
        <f>通所拠点!M202</f>
        <v>0</v>
      </c>
      <c r="W202" s="505">
        <f t="shared" si="10"/>
        <v>886</v>
      </c>
      <c r="X202" s="458">
        <f t="shared" si="12"/>
        <v>0</v>
      </c>
      <c r="Y202" s="459">
        <f t="shared" si="11"/>
        <v>886</v>
      </c>
    </row>
    <row r="203" spans="1:25" ht="27.95" customHeight="1" x14ac:dyDescent="0.15">
      <c r="A203" s="201"/>
      <c r="B203" s="80"/>
      <c r="C203" s="313"/>
      <c r="D203" s="314"/>
      <c r="E203" s="314"/>
      <c r="F203" s="280"/>
      <c r="G203" s="282"/>
      <c r="H203" s="633"/>
      <c r="I203" s="696"/>
      <c r="J203" s="420" t="s">
        <v>494</v>
      </c>
      <c r="K203" s="505">
        <f>法人拠点!K203</f>
        <v>1175</v>
      </c>
      <c r="L203" s="458">
        <f>法人拠点!L203</f>
        <v>0</v>
      </c>
      <c r="M203" s="459">
        <f>法人拠点!M203</f>
        <v>1175</v>
      </c>
      <c r="N203" s="503">
        <f>共同募金拠点!K203</f>
        <v>410</v>
      </c>
      <c r="O203" s="458">
        <f>共同募金拠点!L203</f>
        <v>0</v>
      </c>
      <c r="P203" s="504">
        <f>共同募金拠点!M203</f>
        <v>410</v>
      </c>
      <c r="Q203" s="505">
        <f>訪問拠点!K203</f>
        <v>0</v>
      </c>
      <c r="R203" s="458">
        <f>訪問拠点!L203</f>
        <v>0</v>
      </c>
      <c r="S203" s="459">
        <f>訪問拠点!M203</f>
        <v>0</v>
      </c>
      <c r="T203" s="503">
        <f>通所拠点!K203</f>
        <v>0</v>
      </c>
      <c r="U203" s="458">
        <f>通所拠点!L203</f>
        <v>0</v>
      </c>
      <c r="V203" s="504">
        <f>通所拠点!M203</f>
        <v>0</v>
      </c>
      <c r="W203" s="505">
        <f t="shared" si="10"/>
        <v>1585</v>
      </c>
      <c r="X203" s="458">
        <f t="shared" si="12"/>
        <v>0</v>
      </c>
      <c r="Y203" s="459">
        <f t="shared" si="11"/>
        <v>1585</v>
      </c>
    </row>
    <row r="204" spans="1:25" ht="27.95" customHeight="1" x14ac:dyDescent="0.15">
      <c r="A204" s="201"/>
      <c r="B204" s="80"/>
      <c r="C204" s="313"/>
      <c r="D204" s="314"/>
      <c r="E204" s="314"/>
      <c r="F204" s="280"/>
      <c r="G204" s="282"/>
      <c r="H204" s="633"/>
      <c r="I204" s="696"/>
      <c r="J204" s="420" t="s">
        <v>495</v>
      </c>
      <c r="K204" s="505">
        <f>法人拠点!K204</f>
        <v>205</v>
      </c>
      <c r="L204" s="458">
        <f>法人拠点!L204</f>
        <v>0</v>
      </c>
      <c r="M204" s="459">
        <f>法人拠点!M204</f>
        <v>205</v>
      </c>
      <c r="N204" s="503">
        <f>共同募金拠点!K204</f>
        <v>0</v>
      </c>
      <c r="O204" s="458">
        <f>共同募金拠点!L204</f>
        <v>0</v>
      </c>
      <c r="P204" s="504">
        <f>共同募金拠点!M204</f>
        <v>0</v>
      </c>
      <c r="Q204" s="505">
        <f>訪問拠点!K204</f>
        <v>0</v>
      </c>
      <c r="R204" s="458">
        <f>訪問拠点!L204</f>
        <v>0</v>
      </c>
      <c r="S204" s="459">
        <f>訪問拠点!M204</f>
        <v>0</v>
      </c>
      <c r="T204" s="503">
        <f>通所拠点!K204</f>
        <v>0</v>
      </c>
      <c r="U204" s="458">
        <f>通所拠点!L204</f>
        <v>0</v>
      </c>
      <c r="V204" s="504">
        <f>通所拠点!M204</f>
        <v>0</v>
      </c>
      <c r="W204" s="505">
        <f t="shared" si="10"/>
        <v>205</v>
      </c>
      <c r="X204" s="458">
        <f t="shared" si="12"/>
        <v>0</v>
      </c>
      <c r="Y204" s="459">
        <f t="shared" si="11"/>
        <v>205</v>
      </c>
    </row>
    <row r="205" spans="1:25" ht="27.95" customHeight="1" x14ac:dyDescent="0.15">
      <c r="A205" s="201"/>
      <c r="B205" s="80"/>
      <c r="C205" s="313"/>
      <c r="D205" s="314"/>
      <c r="E205" s="314"/>
      <c r="F205" s="280"/>
      <c r="G205" s="282"/>
      <c r="H205" s="633"/>
      <c r="I205" s="696"/>
      <c r="J205" s="420" t="s">
        <v>496</v>
      </c>
      <c r="K205" s="505">
        <f>法人拠点!K205</f>
        <v>75</v>
      </c>
      <c r="L205" s="458">
        <f>法人拠点!L205</f>
        <v>0</v>
      </c>
      <c r="M205" s="459">
        <f>法人拠点!M205</f>
        <v>75</v>
      </c>
      <c r="N205" s="503">
        <f>共同募金拠点!K205</f>
        <v>0</v>
      </c>
      <c r="O205" s="458">
        <f>共同募金拠点!L205</f>
        <v>0</v>
      </c>
      <c r="P205" s="504">
        <f>共同募金拠点!M205</f>
        <v>0</v>
      </c>
      <c r="Q205" s="505">
        <f>訪問拠点!K205</f>
        <v>0</v>
      </c>
      <c r="R205" s="458">
        <f>訪問拠点!L205</f>
        <v>0</v>
      </c>
      <c r="S205" s="459">
        <f>訪問拠点!M205</f>
        <v>0</v>
      </c>
      <c r="T205" s="503">
        <f>通所拠点!K205</f>
        <v>0</v>
      </c>
      <c r="U205" s="458">
        <f>通所拠点!L205</f>
        <v>0</v>
      </c>
      <c r="V205" s="504">
        <f>通所拠点!M205</f>
        <v>0</v>
      </c>
      <c r="W205" s="505">
        <f t="shared" si="10"/>
        <v>75</v>
      </c>
      <c r="X205" s="458">
        <f t="shared" si="12"/>
        <v>0</v>
      </c>
      <c r="Y205" s="459">
        <f t="shared" si="11"/>
        <v>75</v>
      </c>
    </row>
    <row r="206" spans="1:25" ht="27.95" customHeight="1" x14ac:dyDescent="0.15">
      <c r="A206" s="201"/>
      <c r="B206" s="80"/>
      <c r="C206" s="313"/>
      <c r="D206" s="314"/>
      <c r="E206" s="314"/>
      <c r="F206" s="280"/>
      <c r="G206" s="282"/>
      <c r="H206" s="633"/>
      <c r="I206" s="696"/>
      <c r="J206" s="420" t="s">
        <v>497</v>
      </c>
      <c r="K206" s="505">
        <f>法人拠点!K206</f>
        <v>63</v>
      </c>
      <c r="L206" s="458">
        <f>法人拠点!L206</f>
        <v>0</v>
      </c>
      <c r="M206" s="459">
        <f>法人拠点!M206</f>
        <v>63</v>
      </c>
      <c r="N206" s="503">
        <f>共同募金拠点!K206</f>
        <v>0</v>
      </c>
      <c r="O206" s="458">
        <f>共同募金拠点!L206</f>
        <v>0</v>
      </c>
      <c r="P206" s="504">
        <f>共同募金拠点!M206</f>
        <v>0</v>
      </c>
      <c r="Q206" s="505">
        <f>訪問拠点!K206</f>
        <v>0</v>
      </c>
      <c r="R206" s="458">
        <f>訪問拠点!L206</f>
        <v>0</v>
      </c>
      <c r="S206" s="459">
        <f>訪問拠点!M206</f>
        <v>0</v>
      </c>
      <c r="T206" s="503">
        <f>通所拠点!K206</f>
        <v>0</v>
      </c>
      <c r="U206" s="458">
        <f>通所拠点!L206</f>
        <v>0</v>
      </c>
      <c r="V206" s="504">
        <f>通所拠点!M206</f>
        <v>0</v>
      </c>
      <c r="W206" s="505">
        <f t="shared" si="10"/>
        <v>63</v>
      </c>
      <c r="X206" s="458">
        <f t="shared" si="12"/>
        <v>0</v>
      </c>
      <c r="Y206" s="459">
        <f t="shared" si="11"/>
        <v>63</v>
      </c>
    </row>
    <row r="207" spans="1:25" ht="27.95" customHeight="1" x14ac:dyDescent="0.15">
      <c r="A207" s="201"/>
      <c r="B207" s="80"/>
      <c r="C207" s="313"/>
      <c r="D207" s="314"/>
      <c r="E207" s="314"/>
      <c r="F207" s="280"/>
      <c r="G207" s="282"/>
      <c r="H207" s="633"/>
      <c r="I207" s="696"/>
      <c r="J207" s="420" t="s">
        <v>498</v>
      </c>
      <c r="K207" s="505">
        <f>法人拠点!K207</f>
        <v>90</v>
      </c>
      <c r="L207" s="458">
        <f>法人拠点!L207</f>
        <v>0</v>
      </c>
      <c r="M207" s="459">
        <f>法人拠点!M207</f>
        <v>90</v>
      </c>
      <c r="N207" s="503">
        <f>共同募金拠点!K207</f>
        <v>0</v>
      </c>
      <c r="O207" s="458">
        <f>共同募金拠点!L207</f>
        <v>0</v>
      </c>
      <c r="P207" s="504">
        <f>共同募金拠点!M207</f>
        <v>0</v>
      </c>
      <c r="Q207" s="505">
        <f>訪問拠点!K207</f>
        <v>0</v>
      </c>
      <c r="R207" s="458">
        <f>訪問拠点!L207</f>
        <v>0</v>
      </c>
      <c r="S207" s="459">
        <f>訪問拠点!M207</f>
        <v>0</v>
      </c>
      <c r="T207" s="503">
        <f>通所拠点!K207</f>
        <v>0</v>
      </c>
      <c r="U207" s="458">
        <f>通所拠点!L207</f>
        <v>0</v>
      </c>
      <c r="V207" s="504">
        <f>通所拠点!M207</f>
        <v>0</v>
      </c>
      <c r="W207" s="505">
        <f t="shared" si="10"/>
        <v>90</v>
      </c>
      <c r="X207" s="458">
        <f t="shared" si="12"/>
        <v>0</v>
      </c>
      <c r="Y207" s="459">
        <f t="shared" si="11"/>
        <v>90</v>
      </c>
    </row>
    <row r="208" spans="1:25" ht="27.95" customHeight="1" x14ac:dyDescent="0.15">
      <c r="A208" s="201"/>
      <c r="B208" s="80"/>
      <c r="C208" s="313"/>
      <c r="D208" s="314"/>
      <c r="E208" s="314"/>
      <c r="F208" s="280"/>
      <c r="G208" s="282"/>
      <c r="H208" s="633"/>
      <c r="I208" s="696"/>
      <c r="J208" s="420" t="s">
        <v>500</v>
      </c>
      <c r="K208" s="505">
        <f>法人拠点!K208</f>
        <v>300</v>
      </c>
      <c r="L208" s="458">
        <f>法人拠点!L208</f>
        <v>0</v>
      </c>
      <c r="M208" s="459">
        <f>法人拠点!M208</f>
        <v>300</v>
      </c>
      <c r="N208" s="503">
        <f>共同募金拠点!K208</f>
        <v>202</v>
      </c>
      <c r="O208" s="458">
        <f>共同募金拠点!L208</f>
        <v>0</v>
      </c>
      <c r="P208" s="504">
        <f>共同募金拠点!M208</f>
        <v>202</v>
      </c>
      <c r="Q208" s="505">
        <f>訪問拠点!K208</f>
        <v>0</v>
      </c>
      <c r="R208" s="458">
        <f>訪問拠点!L208</f>
        <v>0</v>
      </c>
      <c r="S208" s="459">
        <f>訪問拠点!M208</f>
        <v>0</v>
      </c>
      <c r="T208" s="503">
        <f>通所拠点!K208</f>
        <v>0</v>
      </c>
      <c r="U208" s="458">
        <f>通所拠点!L208</f>
        <v>0</v>
      </c>
      <c r="V208" s="504">
        <f>通所拠点!M208</f>
        <v>0</v>
      </c>
      <c r="W208" s="505">
        <f t="shared" si="10"/>
        <v>502</v>
      </c>
      <c r="X208" s="458">
        <f t="shared" si="12"/>
        <v>0</v>
      </c>
      <c r="Y208" s="459">
        <f t="shared" si="11"/>
        <v>502</v>
      </c>
    </row>
    <row r="209" spans="1:25" ht="27.95" customHeight="1" x14ac:dyDescent="0.15">
      <c r="A209" s="201"/>
      <c r="B209" s="80"/>
      <c r="C209" s="313"/>
      <c r="D209" s="314"/>
      <c r="E209" s="314"/>
      <c r="F209" s="280"/>
      <c r="G209" s="282"/>
      <c r="H209" s="633"/>
      <c r="I209" s="696"/>
      <c r="J209" s="420" t="s">
        <v>499</v>
      </c>
      <c r="K209" s="505">
        <f>法人拠点!K209</f>
        <v>100</v>
      </c>
      <c r="L209" s="458">
        <f>法人拠点!L209</f>
        <v>0</v>
      </c>
      <c r="M209" s="459">
        <f>法人拠点!M209</f>
        <v>100</v>
      </c>
      <c r="N209" s="503">
        <f>共同募金拠点!K209</f>
        <v>150</v>
      </c>
      <c r="O209" s="458">
        <f>共同募金拠点!L209</f>
        <v>0</v>
      </c>
      <c r="P209" s="504">
        <f>共同募金拠点!M209</f>
        <v>150</v>
      </c>
      <c r="Q209" s="505">
        <f>訪問拠点!K209</f>
        <v>0</v>
      </c>
      <c r="R209" s="458">
        <f>訪問拠点!L209</f>
        <v>0</v>
      </c>
      <c r="S209" s="459">
        <f>訪問拠点!M209</f>
        <v>0</v>
      </c>
      <c r="T209" s="503">
        <f>通所拠点!K209</f>
        <v>0</v>
      </c>
      <c r="U209" s="458">
        <f>通所拠点!L209</f>
        <v>0</v>
      </c>
      <c r="V209" s="504">
        <f>通所拠点!M209</f>
        <v>0</v>
      </c>
      <c r="W209" s="505">
        <f t="shared" si="10"/>
        <v>250</v>
      </c>
      <c r="X209" s="458">
        <f t="shared" si="12"/>
        <v>0</v>
      </c>
      <c r="Y209" s="459">
        <f t="shared" si="11"/>
        <v>250</v>
      </c>
    </row>
    <row r="210" spans="1:25" ht="27.95" customHeight="1" x14ac:dyDescent="0.15">
      <c r="A210" s="201"/>
      <c r="B210" s="80"/>
      <c r="C210" s="313"/>
      <c r="D210" s="314"/>
      <c r="E210" s="314"/>
      <c r="F210" s="280"/>
      <c r="G210" s="282"/>
      <c r="H210" s="633"/>
      <c r="I210" s="696"/>
      <c r="J210" s="420" t="s">
        <v>501</v>
      </c>
      <c r="K210" s="505">
        <f>法人拠点!K210</f>
        <v>0</v>
      </c>
      <c r="L210" s="458">
        <f>法人拠点!L210</f>
        <v>0</v>
      </c>
      <c r="M210" s="459">
        <f>法人拠点!M210</f>
        <v>0</v>
      </c>
      <c r="N210" s="503">
        <f>共同募金拠点!K210</f>
        <v>1647</v>
      </c>
      <c r="O210" s="458">
        <f>共同募金拠点!L210</f>
        <v>0</v>
      </c>
      <c r="P210" s="504">
        <f>共同募金拠点!M210</f>
        <v>1647</v>
      </c>
      <c r="Q210" s="505">
        <f>訪問拠点!K210</f>
        <v>0</v>
      </c>
      <c r="R210" s="458">
        <f>訪問拠点!L210</f>
        <v>0</v>
      </c>
      <c r="S210" s="459">
        <f>訪問拠点!M210</f>
        <v>0</v>
      </c>
      <c r="T210" s="503">
        <f>通所拠点!K210</f>
        <v>0</v>
      </c>
      <c r="U210" s="458">
        <f>通所拠点!L210</f>
        <v>0</v>
      </c>
      <c r="V210" s="504">
        <f>通所拠点!M210</f>
        <v>0</v>
      </c>
      <c r="W210" s="505">
        <f t="shared" si="10"/>
        <v>1647</v>
      </c>
      <c r="X210" s="458">
        <f t="shared" si="12"/>
        <v>0</v>
      </c>
      <c r="Y210" s="459">
        <f t="shared" si="11"/>
        <v>1647</v>
      </c>
    </row>
    <row r="211" spans="1:25" ht="27.95" customHeight="1" thickBot="1" x14ac:dyDescent="0.2">
      <c r="A211" s="201"/>
      <c r="B211" s="80"/>
      <c r="C211" s="313"/>
      <c r="D211" s="314"/>
      <c r="E211" s="314"/>
      <c r="F211" s="281"/>
      <c r="G211" s="283"/>
      <c r="H211" s="634"/>
      <c r="I211" s="698"/>
      <c r="J211" s="421" t="s">
        <v>502</v>
      </c>
      <c r="K211" s="506">
        <f>法人拠点!K211</f>
        <v>0</v>
      </c>
      <c r="L211" s="479">
        <f>法人拠点!L211</f>
        <v>0</v>
      </c>
      <c r="M211" s="507">
        <f>法人拠点!M211</f>
        <v>0</v>
      </c>
      <c r="N211" s="508">
        <f>共同募金拠点!K211</f>
        <v>150</v>
      </c>
      <c r="O211" s="479">
        <f>共同募金拠点!L211</f>
        <v>0</v>
      </c>
      <c r="P211" s="509">
        <f>共同募金拠点!M211</f>
        <v>150</v>
      </c>
      <c r="Q211" s="506">
        <f>訪問拠点!K211</f>
        <v>0</v>
      </c>
      <c r="R211" s="479">
        <f>訪問拠点!L211</f>
        <v>0</v>
      </c>
      <c r="S211" s="507">
        <f>訪問拠点!M211</f>
        <v>0</v>
      </c>
      <c r="T211" s="508">
        <f>通所拠点!K211</f>
        <v>0</v>
      </c>
      <c r="U211" s="479">
        <f>通所拠点!L211</f>
        <v>0</v>
      </c>
      <c r="V211" s="509">
        <f>通所拠点!M211</f>
        <v>0</v>
      </c>
      <c r="W211" s="506">
        <f t="shared" si="10"/>
        <v>150</v>
      </c>
      <c r="X211" s="479">
        <f t="shared" si="12"/>
        <v>0</v>
      </c>
      <c r="Y211" s="507">
        <f t="shared" si="11"/>
        <v>150</v>
      </c>
    </row>
    <row r="212" spans="1:25" ht="27.95" customHeight="1" x14ac:dyDescent="0.15">
      <c r="A212" s="201"/>
      <c r="B212" s="80"/>
      <c r="C212" s="313"/>
      <c r="D212" s="314"/>
      <c r="E212" s="314"/>
      <c r="F212" s="280"/>
      <c r="G212" s="282"/>
      <c r="H212" s="639" t="s">
        <v>503</v>
      </c>
      <c r="I212" s="274"/>
      <c r="J212" s="424"/>
      <c r="K212" s="510">
        <f>法人拠点!K212</f>
        <v>178</v>
      </c>
      <c r="L212" s="486">
        <f>法人拠点!L212</f>
        <v>0</v>
      </c>
      <c r="M212" s="511">
        <f>法人拠点!M212</f>
        <v>178</v>
      </c>
      <c r="N212" s="512">
        <f>共同募金拠点!K212</f>
        <v>0</v>
      </c>
      <c r="O212" s="486">
        <f>共同募金拠点!L212</f>
        <v>0</v>
      </c>
      <c r="P212" s="513">
        <f>共同募金拠点!M212</f>
        <v>0</v>
      </c>
      <c r="Q212" s="510">
        <f>訪問拠点!K212</f>
        <v>0</v>
      </c>
      <c r="R212" s="486">
        <f>訪問拠点!L212</f>
        <v>0</v>
      </c>
      <c r="S212" s="511">
        <f>訪問拠点!M212</f>
        <v>0</v>
      </c>
      <c r="T212" s="512">
        <f>通所拠点!K212</f>
        <v>0</v>
      </c>
      <c r="U212" s="486">
        <f>通所拠点!L212</f>
        <v>0</v>
      </c>
      <c r="V212" s="513">
        <f>通所拠点!M212</f>
        <v>0</v>
      </c>
      <c r="W212" s="510">
        <f t="shared" si="10"/>
        <v>178</v>
      </c>
      <c r="X212" s="486">
        <f t="shared" si="12"/>
        <v>0</v>
      </c>
      <c r="Y212" s="511">
        <f t="shared" si="11"/>
        <v>178</v>
      </c>
    </row>
    <row r="213" spans="1:25" ht="27.95" customHeight="1" thickBot="1" x14ac:dyDescent="0.2">
      <c r="A213" s="201"/>
      <c r="B213" s="80"/>
      <c r="C213" s="313"/>
      <c r="D213" s="314"/>
      <c r="E213" s="314"/>
      <c r="F213" s="280"/>
      <c r="G213" s="282"/>
      <c r="H213" s="634"/>
      <c r="I213" s="368" t="s">
        <v>503</v>
      </c>
      <c r="J213" s="423"/>
      <c r="K213" s="506">
        <f>法人拠点!K213</f>
        <v>178</v>
      </c>
      <c r="L213" s="479">
        <f>法人拠点!L213</f>
        <v>0</v>
      </c>
      <c r="M213" s="507">
        <f>法人拠点!M213</f>
        <v>178</v>
      </c>
      <c r="N213" s="508">
        <f>共同募金拠点!K213</f>
        <v>0</v>
      </c>
      <c r="O213" s="479">
        <f>共同募金拠点!L213</f>
        <v>0</v>
      </c>
      <c r="P213" s="509">
        <f>共同募金拠点!M213</f>
        <v>0</v>
      </c>
      <c r="Q213" s="506">
        <f>訪問拠点!K213</f>
        <v>0</v>
      </c>
      <c r="R213" s="479">
        <f>訪問拠点!L213</f>
        <v>0</v>
      </c>
      <c r="S213" s="507">
        <f>訪問拠点!M213</f>
        <v>0</v>
      </c>
      <c r="T213" s="508">
        <f>通所拠点!K213</f>
        <v>0</v>
      </c>
      <c r="U213" s="479">
        <f>通所拠点!L213</f>
        <v>0</v>
      </c>
      <c r="V213" s="509">
        <f>通所拠点!M213</f>
        <v>0</v>
      </c>
      <c r="W213" s="506">
        <f t="shared" ref="W213" si="13">SUM(K213+N213+Q213+T213)</f>
        <v>178</v>
      </c>
      <c r="X213" s="479">
        <f t="shared" si="12"/>
        <v>0</v>
      </c>
      <c r="Y213" s="507">
        <f t="shared" si="11"/>
        <v>178</v>
      </c>
    </row>
    <row r="214" spans="1:25" ht="27.95" customHeight="1" x14ac:dyDescent="0.15">
      <c r="A214" s="201"/>
      <c r="B214" s="80"/>
      <c r="C214" s="313"/>
      <c r="D214" s="314"/>
      <c r="E214" s="314"/>
      <c r="F214" s="280"/>
      <c r="G214" s="282"/>
      <c r="H214" s="639" t="s">
        <v>504</v>
      </c>
      <c r="I214" s="274"/>
      <c r="J214" s="424"/>
      <c r="K214" s="522">
        <f>法人拠点!K214</f>
        <v>0</v>
      </c>
      <c r="L214" s="489">
        <f>法人拠点!L214</f>
        <v>0</v>
      </c>
      <c r="M214" s="523">
        <f>法人拠点!M214</f>
        <v>0</v>
      </c>
      <c r="N214" s="524">
        <f>共同募金拠点!K214</f>
        <v>0</v>
      </c>
      <c r="O214" s="489">
        <f>共同募金拠点!L214</f>
        <v>0</v>
      </c>
      <c r="P214" s="525">
        <f>共同募金拠点!M214</f>
        <v>0</v>
      </c>
      <c r="Q214" s="522">
        <f>訪問拠点!K214</f>
        <v>0</v>
      </c>
      <c r="R214" s="489">
        <f>訪問拠点!L214</f>
        <v>0</v>
      </c>
      <c r="S214" s="523">
        <f>訪問拠点!M214</f>
        <v>0</v>
      </c>
      <c r="T214" s="524">
        <f>通所拠点!K214</f>
        <v>0</v>
      </c>
      <c r="U214" s="489">
        <f>通所拠点!L214</f>
        <v>0</v>
      </c>
      <c r="V214" s="525">
        <f>通所拠点!M214</f>
        <v>0</v>
      </c>
      <c r="W214" s="522">
        <f t="shared" ref="W214:W277" si="14">SUM(K214+N214+Q214+T214)</f>
        <v>0</v>
      </c>
      <c r="X214" s="489">
        <f t="shared" si="12"/>
        <v>0</v>
      </c>
      <c r="Y214" s="523">
        <f t="shared" si="11"/>
        <v>0</v>
      </c>
    </row>
    <row r="215" spans="1:25" ht="27.95" customHeight="1" x14ac:dyDescent="0.15">
      <c r="A215" s="201"/>
      <c r="B215" s="80"/>
      <c r="C215" s="313"/>
      <c r="D215" s="314"/>
      <c r="E215" s="314"/>
      <c r="F215" s="280"/>
      <c r="G215" s="282"/>
      <c r="H215" s="633"/>
      <c r="I215" s="695" t="s">
        <v>472</v>
      </c>
      <c r="J215" s="419"/>
      <c r="K215" s="505">
        <f>法人拠点!K215</f>
        <v>0</v>
      </c>
      <c r="L215" s="458">
        <f>法人拠点!L215</f>
        <v>0</v>
      </c>
      <c r="M215" s="459">
        <f>法人拠点!M215</f>
        <v>0</v>
      </c>
      <c r="N215" s="503">
        <f>共同募金拠点!K215</f>
        <v>0</v>
      </c>
      <c r="O215" s="458">
        <f>共同募金拠点!L215</f>
        <v>0</v>
      </c>
      <c r="P215" s="504">
        <f>共同募金拠点!M215</f>
        <v>0</v>
      </c>
      <c r="Q215" s="505">
        <f>訪問拠点!K215</f>
        <v>0</v>
      </c>
      <c r="R215" s="458">
        <f>訪問拠点!L215</f>
        <v>0</v>
      </c>
      <c r="S215" s="459">
        <f>訪問拠点!M215</f>
        <v>0</v>
      </c>
      <c r="T215" s="503">
        <f>通所拠点!K215</f>
        <v>0</v>
      </c>
      <c r="U215" s="458">
        <f>通所拠点!L215</f>
        <v>0</v>
      </c>
      <c r="V215" s="504">
        <f>通所拠点!M215</f>
        <v>0</v>
      </c>
      <c r="W215" s="505">
        <f t="shared" si="14"/>
        <v>0</v>
      </c>
      <c r="X215" s="458">
        <f t="shared" si="12"/>
        <v>0</v>
      </c>
      <c r="Y215" s="459">
        <f t="shared" si="11"/>
        <v>0</v>
      </c>
    </row>
    <row r="216" spans="1:25" ht="27.95" customHeight="1" x14ac:dyDescent="0.15">
      <c r="A216" s="201"/>
      <c r="B216" s="80"/>
      <c r="C216" s="313"/>
      <c r="D216" s="314"/>
      <c r="E216" s="314"/>
      <c r="F216" s="280"/>
      <c r="G216" s="282"/>
      <c r="H216" s="633"/>
      <c r="I216" s="696"/>
      <c r="J216" s="420" t="s">
        <v>505</v>
      </c>
      <c r="K216" s="505">
        <f>法人拠点!K216</f>
        <v>0</v>
      </c>
      <c r="L216" s="458">
        <f>法人拠点!L216</f>
        <v>0</v>
      </c>
      <c r="M216" s="459">
        <f>法人拠点!M216</f>
        <v>0</v>
      </c>
      <c r="N216" s="503">
        <f>共同募金拠点!K216</f>
        <v>0</v>
      </c>
      <c r="O216" s="458">
        <f>共同募金拠点!L216</f>
        <v>0</v>
      </c>
      <c r="P216" s="504">
        <f>共同募金拠点!M216</f>
        <v>0</v>
      </c>
      <c r="Q216" s="505">
        <f>訪問拠点!K216</f>
        <v>0</v>
      </c>
      <c r="R216" s="458">
        <f>訪問拠点!L216</f>
        <v>0</v>
      </c>
      <c r="S216" s="459">
        <f>訪問拠点!M216</f>
        <v>0</v>
      </c>
      <c r="T216" s="503">
        <f>通所拠点!K216</f>
        <v>0</v>
      </c>
      <c r="U216" s="458">
        <f>通所拠点!L216</f>
        <v>0</v>
      </c>
      <c r="V216" s="504">
        <f>通所拠点!M216</f>
        <v>0</v>
      </c>
      <c r="W216" s="505">
        <f t="shared" si="14"/>
        <v>0</v>
      </c>
      <c r="X216" s="458">
        <f t="shared" si="12"/>
        <v>0</v>
      </c>
      <c r="Y216" s="459">
        <f t="shared" si="11"/>
        <v>0</v>
      </c>
    </row>
    <row r="217" spans="1:25" ht="27.95" customHeight="1" thickBot="1" x14ac:dyDescent="0.2">
      <c r="A217" s="201"/>
      <c r="B217" s="80"/>
      <c r="C217" s="313"/>
      <c r="D217" s="314"/>
      <c r="E217" s="314"/>
      <c r="F217" s="280"/>
      <c r="G217" s="282"/>
      <c r="H217" s="634"/>
      <c r="I217" s="698"/>
      <c r="J217" s="421" t="s">
        <v>472</v>
      </c>
      <c r="K217" s="506">
        <f>法人拠点!K217</f>
        <v>0</v>
      </c>
      <c r="L217" s="479">
        <f>法人拠点!L217</f>
        <v>0</v>
      </c>
      <c r="M217" s="507">
        <f>法人拠点!M217</f>
        <v>0</v>
      </c>
      <c r="N217" s="508">
        <f>共同募金拠点!K217</f>
        <v>0</v>
      </c>
      <c r="O217" s="479">
        <f>共同募金拠点!L217</f>
        <v>0</v>
      </c>
      <c r="P217" s="509">
        <f>共同募金拠点!M217</f>
        <v>0</v>
      </c>
      <c r="Q217" s="506">
        <f>訪問拠点!K217</f>
        <v>0</v>
      </c>
      <c r="R217" s="479">
        <f>訪問拠点!L217</f>
        <v>0</v>
      </c>
      <c r="S217" s="507">
        <f>訪問拠点!M217</f>
        <v>0</v>
      </c>
      <c r="T217" s="508">
        <f>通所拠点!K217</f>
        <v>0</v>
      </c>
      <c r="U217" s="479">
        <f>通所拠点!L217</f>
        <v>0</v>
      </c>
      <c r="V217" s="509">
        <f>通所拠点!M217</f>
        <v>0</v>
      </c>
      <c r="W217" s="506">
        <f t="shared" si="14"/>
        <v>0</v>
      </c>
      <c r="X217" s="479">
        <f t="shared" si="12"/>
        <v>0</v>
      </c>
      <c r="Y217" s="507">
        <f t="shared" si="11"/>
        <v>0</v>
      </c>
    </row>
    <row r="218" spans="1:25" ht="27.95" customHeight="1" x14ac:dyDescent="0.15">
      <c r="A218" s="201"/>
      <c r="B218" s="80"/>
      <c r="C218" s="313"/>
      <c r="D218" s="314"/>
      <c r="E218" s="314"/>
      <c r="F218" s="280"/>
      <c r="G218" s="282"/>
      <c r="H218" s="633" t="s">
        <v>575</v>
      </c>
      <c r="I218" s="365"/>
      <c r="J218" s="425"/>
      <c r="K218" s="514">
        <f>法人拠点!K218</f>
        <v>0</v>
      </c>
      <c r="L218" s="478">
        <f>法人拠点!L218</f>
        <v>0</v>
      </c>
      <c r="M218" s="515">
        <f>法人拠点!M218</f>
        <v>0</v>
      </c>
      <c r="N218" s="516">
        <f>共同募金拠点!K218</f>
        <v>0</v>
      </c>
      <c r="O218" s="478">
        <f>共同募金拠点!L218</f>
        <v>0</v>
      </c>
      <c r="P218" s="517">
        <f>共同募金拠点!M218</f>
        <v>0</v>
      </c>
      <c r="Q218" s="514">
        <f>訪問拠点!K218</f>
        <v>0</v>
      </c>
      <c r="R218" s="478">
        <f>訪問拠点!L218</f>
        <v>0</v>
      </c>
      <c r="S218" s="515">
        <f>訪問拠点!M218</f>
        <v>0</v>
      </c>
      <c r="T218" s="516">
        <f>通所拠点!K218</f>
        <v>0</v>
      </c>
      <c r="U218" s="478">
        <f>通所拠点!L218</f>
        <v>0</v>
      </c>
      <c r="V218" s="517">
        <f>通所拠点!M218</f>
        <v>0</v>
      </c>
      <c r="W218" s="514">
        <f t="shared" si="14"/>
        <v>0</v>
      </c>
      <c r="X218" s="478">
        <f t="shared" si="12"/>
        <v>0</v>
      </c>
      <c r="Y218" s="515">
        <f t="shared" si="11"/>
        <v>0</v>
      </c>
    </row>
    <row r="219" spans="1:25" ht="27.95" customHeight="1" thickBot="1" x14ac:dyDescent="0.2">
      <c r="A219" s="201"/>
      <c r="B219" s="80"/>
      <c r="C219" s="313"/>
      <c r="D219" s="314"/>
      <c r="E219" s="314"/>
      <c r="F219" s="280"/>
      <c r="G219" s="282"/>
      <c r="H219" s="633"/>
      <c r="I219" s="275" t="s">
        <v>576</v>
      </c>
      <c r="J219" s="429"/>
      <c r="K219" s="518">
        <f>法人拠点!K219</f>
        <v>0</v>
      </c>
      <c r="L219" s="476">
        <f>法人拠点!L219</f>
        <v>0</v>
      </c>
      <c r="M219" s="519">
        <f>法人拠点!M219</f>
        <v>0</v>
      </c>
      <c r="N219" s="520">
        <f>共同募金拠点!K219</f>
        <v>0</v>
      </c>
      <c r="O219" s="476">
        <f>共同募金拠点!L219</f>
        <v>0</v>
      </c>
      <c r="P219" s="521">
        <f>共同募金拠点!M219</f>
        <v>0</v>
      </c>
      <c r="Q219" s="518">
        <f>訪問拠点!K219</f>
        <v>0</v>
      </c>
      <c r="R219" s="476">
        <f>訪問拠点!L219</f>
        <v>0</v>
      </c>
      <c r="S219" s="519">
        <f>訪問拠点!M219</f>
        <v>0</v>
      </c>
      <c r="T219" s="520">
        <f>通所拠点!K219</f>
        <v>0</v>
      </c>
      <c r="U219" s="476">
        <f>通所拠点!L219</f>
        <v>0</v>
      </c>
      <c r="V219" s="521">
        <f>通所拠点!M219</f>
        <v>0</v>
      </c>
      <c r="W219" s="518">
        <f t="shared" si="14"/>
        <v>0</v>
      </c>
      <c r="X219" s="476">
        <f t="shared" si="12"/>
        <v>0</v>
      </c>
      <c r="Y219" s="519">
        <f t="shared" si="11"/>
        <v>0</v>
      </c>
    </row>
    <row r="220" spans="1:25" ht="27.95" customHeight="1" thickBot="1" x14ac:dyDescent="0.2">
      <c r="A220" s="201"/>
      <c r="B220" s="80"/>
      <c r="C220" s="313"/>
      <c r="D220" s="314"/>
      <c r="E220" s="314"/>
      <c r="F220" s="280"/>
      <c r="G220" s="412"/>
      <c r="H220" s="702" t="s">
        <v>588</v>
      </c>
      <c r="I220" s="703"/>
      <c r="J220" s="704"/>
      <c r="K220" s="533">
        <f>法人拠点!K220</f>
        <v>34652</v>
      </c>
      <c r="L220" s="535">
        <f>法人拠点!L220</f>
        <v>0</v>
      </c>
      <c r="M220" s="536">
        <f>法人拠点!M220</f>
        <v>34652</v>
      </c>
      <c r="N220" s="537">
        <f>共同募金拠点!K220</f>
        <v>2759</v>
      </c>
      <c r="O220" s="538">
        <f>共同募金拠点!L220</f>
        <v>0</v>
      </c>
      <c r="P220" s="539">
        <f>共同募金拠点!M220</f>
        <v>2759</v>
      </c>
      <c r="Q220" s="540">
        <f>訪問拠点!K220</f>
        <v>48617</v>
      </c>
      <c r="R220" s="538">
        <f>訪問拠点!L220</f>
        <v>0</v>
      </c>
      <c r="S220" s="541">
        <f>訪問拠点!M220</f>
        <v>48617</v>
      </c>
      <c r="T220" s="537">
        <f>通所拠点!K220</f>
        <v>73868</v>
      </c>
      <c r="U220" s="538">
        <f>通所拠点!L220</f>
        <v>0</v>
      </c>
      <c r="V220" s="539">
        <f>通所拠点!M220</f>
        <v>73868</v>
      </c>
      <c r="W220" s="540">
        <f t="shared" si="14"/>
        <v>159896</v>
      </c>
      <c r="X220" s="538">
        <f t="shared" si="12"/>
        <v>0</v>
      </c>
      <c r="Y220" s="541">
        <f t="shared" si="11"/>
        <v>159896</v>
      </c>
    </row>
    <row r="221" spans="1:25" ht="27.95" customHeight="1" thickBot="1" x14ac:dyDescent="0.2">
      <c r="A221" s="201"/>
      <c r="B221" s="80"/>
      <c r="C221" s="313"/>
      <c r="D221" s="314"/>
      <c r="E221" s="314"/>
      <c r="F221" s="281"/>
      <c r="G221" s="413"/>
      <c r="H221" s="705" t="s">
        <v>589</v>
      </c>
      <c r="I221" s="699"/>
      <c r="J221" s="702"/>
      <c r="K221" s="434">
        <f>法人拠点!K221</f>
        <v>-6795</v>
      </c>
      <c r="L221" s="410">
        <f>法人拠点!L221</f>
        <v>0</v>
      </c>
      <c r="M221" s="411">
        <f>法人拠点!M221</f>
        <v>-6795</v>
      </c>
      <c r="N221" s="430">
        <f>共同募金拠点!K221</f>
        <v>0</v>
      </c>
      <c r="O221" s="410">
        <f>共同募金拠点!L221</f>
        <v>0</v>
      </c>
      <c r="P221" s="438">
        <f>共同募金拠点!M221</f>
        <v>0</v>
      </c>
      <c r="Q221" s="434">
        <f>訪問拠点!K221</f>
        <v>7309</v>
      </c>
      <c r="R221" s="410">
        <f>訪問拠点!L221</f>
        <v>0</v>
      </c>
      <c r="S221" s="411">
        <f>訪問拠点!M221</f>
        <v>7309</v>
      </c>
      <c r="T221" s="430">
        <f>通所拠点!K221</f>
        <v>3540</v>
      </c>
      <c r="U221" s="410">
        <f>通所拠点!L221</f>
        <v>0</v>
      </c>
      <c r="V221" s="438">
        <f>通所拠点!M221</f>
        <v>3540</v>
      </c>
      <c r="W221" s="434">
        <f t="shared" si="14"/>
        <v>4054</v>
      </c>
      <c r="X221" s="410">
        <f t="shared" si="12"/>
        <v>0</v>
      </c>
      <c r="Y221" s="411">
        <f t="shared" si="11"/>
        <v>4054</v>
      </c>
    </row>
    <row r="222" spans="1:25" ht="27.95" customHeight="1" x14ac:dyDescent="0.15">
      <c r="A222" s="319" t="s">
        <v>679</v>
      </c>
      <c r="B222" s="311"/>
      <c r="C222" s="311"/>
      <c r="D222" s="311"/>
      <c r="E222" s="311"/>
      <c r="F222" s="710" t="s">
        <v>704</v>
      </c>
      <c r="G222" s="708" t="s">
        <v>4</v>
      </c>
      <c r="H222" s="633" t="s">
        <v>150</v>
      </c>
      <c r="I222" s="365"/>
      <c r="J222" s="425"/>
      <c r="K222" s="514">
        <f>法人拠点!K222</f>
        <v>0</v>
      </c>
      <c r="L222" s="478">
        <f>法人拠点!L222</f>
        <v>0</v>
      </c>
      <c r="M222" s="515">
        <f>法人拠点!M222</f>
        <v>0</v>
      </c>
      <c r="N222" s="516">
        <f>共同募金拠点!K222</f>
        <v>0</v>
      </c>
      <c r="O222" s="478">
        <f>共同募金拠点!L222</f>
        <v>0</v>
      </c>
      <c r="P222" s="517">
        <f>共同募金拠点!M222</f>
        <v>0</v>
      </c>
      <c r="Q222" s="514">
        <f>訪問拠点!K222</f>
        <v>0</v>
      </c>
      <c r="R222" s="478">
        <f>訪問拠点!L222</f>
        <v>0</v>
      </c>
      <c r="S222" s="515">
        <f>訪問拠点!M222</f>
        <v>0</v>
      </c>
      <c r="T222" s="516">
        <f>通所拠点!K222</f>
        <v>0</v>
      </c>
      <c r="U222" s="478">
        <f>通所拠点!L222</f>
        <v>0</v>
      </c>
      <c r="V222" s="517">
        <f>通所拠点!M222</f>
        <v>0</v>
      </c>
      <c r="W222" s="514">
        <f t="shared" si="14"/>
        <v>0</v>
      </c>
      <c r="X222" s="478">
        <f t="shared" si="12"/>
        <v>0</v>
      </c>
      <c r="Y222" s="515">
        <f t="shared" si="11"/>
        <v>0</v>
      </c>
    </row>
    <row r="223" spans="1:25" ht="27.95" customHeight="1" x14ac:dyDescent="0.15">
      <c r="A223" s="319"/>
      <c r="B223" s="311"/>
      <c r="C223" s="311"/>
      <c r="D223" s="311"/>
      <c r="E223" s="311"/>
      <c r="F223" s="711"/>
      <c r="G223" s="709"/>
      <c r="H223" s="633"/>
      <c r="I223" s="273" t="s">
        <v>150</v>
      </c>
      <c r="J223" s="419"/>
      <c r="K223" s="505">
        <f>法人拠点!K223</f>
        <v>0</v>
      </c>
      <c r="L223" s="458">
        <f>法人拠点!L223</f>
        <v>0</v>
      </c>
      <c r="M223" s="459">
        <f>法人拠点!M223</f>
        <v>0</v>
      </c>
      <c r="N223" s="503">
        <f>共同募金拠点!K223</f>
        <v>0</v>
      </c>
      <c r="O223" s="458">
        <f>共同募金拠点!L223</f>
        <v>0</v>
      </c>
      <c r="P223" s="504">
        <f>共同募金拠点!M223</f>
        <v>0</v>
      </c>
      <c r="Q223" s="505">
        <f>訪問拠点!K223</f>
        <v>0</v>
      </c>
      <c r="R223" s="458">
        <f>訪問拠点!L223</f>
        <v>0</v>
      </c>
      <c r="S223" s="459">
        <f>訪問拠点!M223</f>
        <v>0</v>
      </c>
      <c r="T223" s="503">
        <f>通所拠点!K223</f>
        <v>0</v>
      </c>
      <c r="U223" s="458">
        <f>通所拠点!L223</f>
        <v>0</v>
      </c>
      <c r="V223" s="504">
        <f>通所拠点!M223</f>
        <v>0</v>
      </c>
      <c r="W223" s="505">
        <f t="shared" si="14"/>
        <v>0</v>
      </c>
      <c r="X223" s="458">
        <f t="shared" si="12"/>
        <v>0</v>
      </c>
      <c r="Y223" s="459">
        <f t="shared" si="11"/>
        <v>0</v>
      </c>
    </row>
    <row r="224" spans="1:25" ht="27.95" customHeight="1" x14ac:dyDescent="0.15">
      <c r="A224" s="319"/>
      <c r="B224" s="311"/>
      <c r="C224" s="311"/>
      <c r="D224" s="311"/>
      <c r="E224" s="311"/>
      <c r="F224" s="711"/>
      <c r="G224" s="308"/>
      <c r="H224" s="635"/>
      <c r="I224" s="265" t="s">
        <v>511</v>
      </c>
      <c r="J224" s="419"/>
      <c r="K224" s="505">
        <f>法人拠点!K224</f>
        <v>0</v>
      </c>
      <c r="L224" s="458">
        <f>法人拠点!L224</f>
        <v>0</v>
      </c>
      <c r="M224" s="459">
        <f>法人拠点!M224</f>
        <v>0</v>
      </c>
      <c r="N224" s="503">
        <f>共同募金拠点!K224</f>
        <v>0</v>
      </c>
      <c r="O224" s="458">
        <f>共同募金拠点!L224</f>
        <v>0</v>
      </c>
      <c r="P224" s="504">
        <f>共同募金拠点!M224</f>
        <v>0</v>
      </c>
      <c r="Q224" s="505">
        <f>訪問拠点!K224</f>
        <v>0</v>
      </c>
      <c r="R224" s="458">
        <f>訪問拠点!L224</f>
        <v>0</v>
      </c>
      <c r="S224" s="459">
        <f>訪問拠点!M224</f>
        <v>0</v>
      </c>
      <c r="T224" s="503">
        <f>通所拠点!K224</f>
        <v>0</v>
      </c>
      <c r="U224" s="458">
        <f>通所拠点!L224</f>
        <v>0</v>
      </c>
      <c r="V224" s="504">
        <f>通所拠点!M224</f>
        <v>0</v>
      </c>
      <c r="W224" s="505">
        <f t="shared" si="14"/>
        <v>0</v>
      </c>
      <c r="X224" s="458">
        <f t="shared" si="12"/>
        <v>0</v>
      </c>
      <c r="Y224" s="459">
        <f t="shared" si="11"/>
        <v>0</v>
      </c>
    </row>
    <row r="225" spans="1:25" ht="27.95" customHeight="1" x14ac:dyDescent="0.15">
      <c r="A225" s="319"/>
      <c r="B225" s="311"/>
      <c r="C225" s="311"/>
      <c r="D225" s="311"/>
      <c r="E225" s="311"/>
      <c r="F225" s="711"/>
      <c r="G225" s="308"/>
      <c r="H225" s="632" t="s">
        <v>153</v>
      </c>
      <c r="I225" s="273"/>
      <c r="J225" s="419"/>
      <c r="K225" s="505">
        <f>法人拠点!K225</f>
        <v>0</v>
      </c>
      <c r="L225" s="458">
        <f>法人拠点!L225</f>
        <v>0</v>
      </c>
      <c r="M225" s="459">
        <f>法人拠点!M225</f>
        <v>0</v>
      </c>
      <c r="N225" s="503">
        <f>共同募金拠点!K225</f>
        <v>0</v>
      </c>
      <c r="O225" s="458">
        <f>共同募金拠点!L225</f>
        <v>0</v>
      </c>
      <c r="P225" s="504">
        <f>共同募金拠点!M225</f>
        <v>0</v>
      </c>
      <c r="Q225" s="505">
        <f>訪問拠点!K225</f>
        <v>0</v>
      </c>
      <c r="R225" s="458">
        <f>訪問拠点!L225</f>
        <v>0</v>
      </c>
      <c r="S225" s="459">
        <f>訪問拠点!M225</f>
        <v>0</v>
      </c>
      <c r="T225" s="503">
        <f>通所拠点!K225</f>
        <v>0</v>
      </c>
      <c r="U225" s="458">
        <f>通所拠点!L225</f>
        <v>0</v>
      </c>
      <c r="V225" s="504">
        <f>通所拠点!M225</f>
        <v>0</v>
      </c>
      <c r="W225" s="505">
        <f t="shared" si="14"/>
        <v>0</v>
      </c>
      <c r="X225" s="458">
        <f t="shared" si="12"/>
        <v>0</v>
      </c>
      <c r="Y225" s="459">
        <f t="shared" si="11"/>
        <v>0</v>
      </c>
    </row>
    <row r="226" spans="1:25" ht="27.95" customHeight="1" x14ac:dyDescent="0.15">
      <c r="A226" s="319"/>
      <c r="B226" s="311"/>
      <c r="C226" s="311"/>
      <c r="D226" s="311"/>
      <c r="E226" s="311"/>
      <c r="F226" s="711"/>
      <c r="G226" s="308"/>
      <c r="H226" s="633"/>
      <c r="I226" s="273" t="s">
        <v>153</v>
      </c>
      <c r="J226" s="419"/>
      <c r="K226" s="505">
        <f>法人拠点!K226</f>
        <v>0</v>
      </c>
      <c r="L226" s="458">
        <f>法人拠点!L226</f>
        <v>0</v>
      </c>
      <c r="M226" s="459">
        <f>法人拠点!M226</f>
        <v>0</v>
      </c>
      <c r="N226" s="503">
        <f>共同募金拠点!K226</f>
        <v>0</v>
      </c>
      <c r="O226" s="458">
        <f>共同募金拠点!L226</f>
        <v>0</v>
      </c>
      <c r="P226" s="504">
        <f>共同募金拠点!M226</f>
        <v>0</v>
      </c>
      <c r="Q226" s="505">
        <f>訪問拠点!K226</f>
        <v>0</v>
      </c>
      <c r="R226" s="458">
        <f>訪問拠点!L226</f>
        <v>0</v>
      </c>
      <c r="S226" s="459">
        <f>訪問拠点!M226</f>
        <v>0</v>
      </c>
      <c r="T226" s="503">
        <f>通所拠点!K226</f>
        <v>0</v>
      </c>
      <c r="U226" s="458">
        <f>通所拠点!L226</f>
        <v>0</v>
      </c>
      <c r="V226" s="504">
        <f>通所拠点!M226</f>
        <v>0</v>
      </c>
      <c r="W226" s="505">
        <f t="shared" si="14"/>
        <v>0</v>
      </c>
      <c r="X226" s="458">
        <f t="shared" si="12"/>
        <v>0</v>
      </c>
      <c r="Y226" s="459">
        <f t="shared" si="11"/>
        <v>0</v>
      </c>
    </row>
    <row r="227" spans="1:25" ht="27.95" customHeight="1" x14ac:dyDescent="0.15">
      <c r="A227" s="319"/>
      <c r="B227" s="311"/>
      <c r="C227" s="311"/>
      <c r="D227" s="311"/>
      <c r="E227" s="311"/>
      <c r="F227" s="711"/>
      <c r="G227" s="308"/>
      <c r="H227" s="635"/>
      <c r="I227" s="265" t="s">
        <v>512</v>
      </c>
      <c r="J227" s="419"/>
      <c r="K227" s="505">
        <f>法人拠点!K227</f>
        <v>0</v>
      </c>
      <c r="L227" s="458">
        <f>法人拠点!L227</f>
        <v>0</v>
      </c>
      <c r="M227" s="459">
        <f>法人拠点!M227</f>
        <v>0</v>
      </c>
      <c r="N227" s="503">
        <f>共同募金拠点!K227</f>
        <v>0</v>
      </c>
      <c r="O227" s="458">
        <f>共同募金拠点!L227</f>
        <v>0</v>
      </c>
      <c r="P227" s="504">
        <f>共同募金拠点!M227</f>
        <v>0</v>
      </c>
      <c r="Q227" s="505">
        <f>訪問拠点!K227</f>
        <v>0</v>
      </c>
      <c r="R227" s="458">
        <f>訪問拠点!L227</f>
        <v>0</v>
      </c>
      <c r="S227" s="459">
        <f>訪問拠点!M227</f>
        <v>0</v>
      </c>
      <c r="T227" s="503">
        <f>通所拠点!K227</f>
        <v>0</v>
      </c>
      <c r="U227" s="458">
        <f>通所拠点!L227</f>
        <v>0</v>
      </c>
      <c r="V227" s="504">
        <f>通所拠点!M227</f>
        <v>0</v>
      </c>
      <c r="W227" s="505">
        <f t="shared" si="14"/>
        <v>0</v>
      </c>
      <c r="X227" s="458">
        <f t="shared" si="12"/>
        <v>0</v>
      </c>
      <c r="Y227" s="459">
        <f t="shared" si="11"/>
        <v>0</v>
      </c>
    </row>
    <row r="228" spans="1:25" ht="27.95" customHeight="1" x14ac:dyDescent="0.15">
      <c r="A228" s="319"/>
      <c r="B228" s="311"/>
      <c r="C228" s="311"/>
      <c r="D228" s="311"/>
      <c r="E228" s="311"/>
      <c r="F228" s="711"/>
      <c r="G228" s="308"/>
      <c r="H228" s="632" t="s">
        <v>196</v>
      </c>
      <c r="I228" s="273"/>
      <c r="J228" s="419"/>
      <c r="K228" s="505">
        <f>法人拠点!K228</f>
        <v>0</v>
      </c>
      <c r="L228" s="458">
        <f>法人拠点!L228</f>
        <v>0</v>
      </c>
      <c r="M228" s="459">
        <f>法人拠点!M228</f>
        <v>0</v>
      </c>
      <c r="N228" s="503">
        <f>共同募金拠点!K228</f>
        <v>0</v>
      </c>
      <c r="O228" s="458">
        <f>共同募金拠点!L228</f>
        <v>0</v>
      </c>
      <c r="P228" s="504">
        <f>共同募金拠点!M228</f>
        <v>0</v>
      </c>
      <c r="Q228" s="505">
        <f>訪問拠点!K228</f>
        <v>0</v>
      </c>
      <c r="R228" s="458">
        <f>訪問拠点!L228</f>
        <v>0</v>
      </c>
      <c r="S228" s="459">
        <f>訪問拠点!M228</f>
        <v>0</v>
      </c>
      <c r="T228" s="503">
        <f>通所拠点!K228</f>
        <v>0</v>
      </c>
      <c r="U228" s="458">
        <f>通所拠点!L228</f>
        <v>0</v>
      </c>
      <c r="V228" s="504">
        <f>通所拠点!M228</f>
        <v>0</v>
      </c>
      <c r="W228" s="505">
        <f t="shared" si="14"/>
        <v>0</v>
      </c>
      <c r="X228" s="458">
        <f t="shared" si="12"/>
        <v>0</v>
      </c>
      <c r="Y228" s="459">
        <f t="shared" si="11"/>
        <v>0</v>
      </c>
    </row>
    <row r="229" spans="1:25" ht="27.95" customHeight="1" x14ac:dyDescent="0.15">
      <c r="A229" s="319"/>
      <c r="B229" s="311"/>
      <c r="C229" s="311"/>
      <c r="D229" s="311"/>
      <c r="E229" s="311"/>
      <c r="F229" s="711"/>
      <c r="G229" s="308"/>
      <c r="H229" s="635"/>
      <c r="I229" s="273" t="s">
        <v>196</v>
      </c>
      <c r="J229" s="419"/>
      <c r="K229" s="505">
        <f>法人拠点!K229</f>
        <v>0</v>
      </c>
      <c r="L229" s="458">
        <f>法人拠点!L229</f>
        <v>0</v>
      </c>
      <c r="M229" s="459">
        <f>法人拠点!M229</f>
        <v>0</v>
      </c>
      <c r="N229" s="503">
        <f>共同募金拠点!K229</f>
        <v>0</v>
      </c>
      <c r="O229" s="458">
        <f>共同募金拠点!L229</f>
        <v>0</v>
      </c>
      <c r="P229" s="504">
        <f>共同募金拠点!M229</f>
        <v>0</v>
      </c>
      <c r="Q229" s="505">
        <f>訪問拠点!K229</f>
        <v>0</v>
      </c>
      <c r="R229" s="458">
        <f>訪問拠点!L229</f>
        <v>0</v>
      </c>
      <c r="S229" s="459">
        <f>訪問拠点!M229</f>
        <v>0</v>
      </c>
      <c r="T229" s="503">
        <f>通所拠点!K229</f>
        <v>0</v>
      </c>
      <c r="U229" s="458">
        <f>通所拠点!L229</f>
        <v>0</v>
      </c>
      <c r="V229" s="504">
        <f>通所拠点!M229</f>
        <v>0</v>
      </c>
      <c r="W229" s="505">
        <f t="shared" si="14"/>
        <v>0</v>
      </c>
      <c r="X229" s="458">
        <f t="shared" si="12"/>
        <v>0</v>
      </c>
      <c r="Y229" s="459">
        <f t="shared" si="11"/>
        <v>0</v>
      </c>
    </row>
    <row r="230" spans="1:25" ht="27.95" customHeight="1" x14ac:dyDescent="0.15">
      <c r="A230" s="319"/>
      <c r="B230" s="311"/>
      <c r="C230" s="311"/>
      <c r="D230" s="311"/>
      <c r="E230" s="311"/>
      <c r="F230" s="307"/>
      <c r="G230" s="308"/>
      <c r="H230" s="632" t="s">
        <v>155</v>
      </c>
      <c r="I230" s="273"/>
      <c r="J230" s="419"/>
      <c r="K230" s="505">
        <f>法人拠点!K230</f>
        <v>0</v>
      </c>
      <c r="L230" s="458">
        <f>法人拠点!L230</f>
        <v>0</v>
      </c>
      <c r="M230" s="459">
        <f>法人拠点!M230</f>
        <v>0</v>
      </c>
      <c r="N230" s="503">
        <f>共同募金拠点!K230</f>
        <v>0</v>
      </c>
      <c r="O230" s="458">
        <f>共同募金拠点!L230</f>
        <v>0</v>
      </c>
      <c r="P230" s="504">
        <f>共同募金拠点!M230</f>
        <v>0</v>
      </c>
      <c r="Q230" s="505">
        <f>訪問拠点!K230</f>
        <v>0</v>
      </c>
      <c r="R230" s="458">
        <f>訪問拠点!L230</f>
        <v>0</v>
      </c>
      <c r="S230" s="459">
        <f>訪問拠点!M230</f>
        <v>0</v>
      </c>
      <c r="T230" s="503">
        <f>通所拠点!K230</f>
        <v>0</v>
      </c>
      <c r="U230" s="458">
        <f>通所拠点!L230</f>
        <v>0</v>
      </c>
      <c r="V230" s="504">
        <f>通所拠点!M230</f>
        <v>0</v>
      </c>
      <c r="W230" s="505">
        <f t="shared" si="14"/>
        <v>0</v>
      </c>
      <c r="X230" s="458">
        <f t="shared" si="12"/>
        <v>0</v>
      </c>
      <c r="Y230" s="459">
        <f t="shared" si="11"/>
        <v>0</v>
      </c>
    </row>
    <row r="231" spans="1:25" ht="27.95" customHeight="1" x14ac:dyDescent="0.15">
      <c r="A231" s="319"/>
      <c r="B231" s="311"/>
      <c r="C231" s="311"/>
      <c r="D231" s="311"/>
      <c r="E231" s="311"/>
      <c r="F231" s="307"/>
      <c r="G231" s="308"/>
      <c r="H231" s="633"/>
      <c r="I231" s="695" t="s">
        <v>156</v>
      </c>
      <c r="J231" s="419"/>
      <c r="K231" s="505">
        <f>法人拠点!K231</f>
        <v>0</v>
      </c>
      <c r="L231" s="458">
        <f>法人拠点!L231</f>
        <v>0</v>
      </c>
      <c r="M231" s="459">
        <f>法人拠点!M231</f>
        <v>0</v>
      </c>
      <c r="N231" s="503">
        <f>共同募金拠点!K231</f>
        <v>0</v>
      </c>
      <c r="O231" s="458">
        <f>共同募金拠点!L231</f>
        <v>0</v>
      </c>
      <c r="P231" s="504">
        <f>共同募金拠点!M231</f>
        <v>0</v>
      </c>
      <c r="Q231" s="505">
        <f>訪問拠点!K231</f>
        <v>0</v>
      </c>
      <c r="R231" s="458">
        <f>訪問拠点!L231</f>
        <v>0</v>
      </c>
      <c r="S231" s="459">
        <f>訪問拠点!M231</f>
        <v>0</v>
      </c>
      <c r="T231" s="503">
        <f>通所拠点!K231</f>
        <v>0</v>
      </c>
      <c r="U231" s="458">
        <f>通所拠点!L231</f>
        <v>0</v>
      </c>
      <c r="V231" s="504">
        <f>通所拠点!M231</f>
        <v>0</v>
      </c>
      <c r="W231" s="505">
        <f t="shared" si="14"/>
        <v>0</v>
      </c>
      <c r="X231" s="458">
        <f t="shared" si="12"/>
        <v>0</v>
      </c>
      <c r="Y231" s="459">
        <f t="shared" si="11"/>
        <v>0</v>
      </c>
    </row>
    <row r="232" spans="1:25" ht="27.95" customHeight="1" x14ac:dyDescent="0.15">
      <c r="A232" s="201"/>
      <c r="B232" s="80"/>
      <c r="C232" s="313"/>
      <c r="D232" s="314"/>
      <c r="E232" s="314"/>
      <c r="F232" s="307"/>
      <c r="G232" s="308"/>
      <c r="H232" s="633"/>
      <c r="I232" s="696"/>
      <c r="J232" s="420" t="s">
        <v>514</v>
      </c>
      <c r="K232" s="505">
        <f>法人拠点!K232</f>
        <v>0</v>
      </c>
      <c r="L232" s="458">
        <f>法人拠点!L232</f>
        <v>0</v>
      </c>
      <c r="M232" s="459">
        <f>法人拠点!M232</f>
        <v>0</v>
      </c>
      <c r="N232" s="503">
        <f>共同募金拠点!K232</f>
        <v>0</v>
      </c>
      <c r="O232" s="458">
        <f>共同募金拠点!L232</f>
        <v>0</v>
      </c>
      <c r="P232" s="504">
        <f>共同募金拠点!M232</f>
        <v>0</v>
      </c>
      <c r="Q232" s="505">
        <f>訪問拠点!K232</f>
        <v>0</v>
      </c>
      <c r="R232" s="458">
        <f>訪問拠点!L232</f>
        <v>0</v>
      </c>
      <c r="S232" s="459">
        <f>訪問拠点!M232</f>
        <v>0</v>
      </c>
      <c r="T232" s="503">
        <f>通所拠点!K232</f>
        <v>0</v>
      </c>
      <c r="U232" s="458">
        <f>通所拠点!L232</f>
        <v>0</v>
      </c>
      <c r="V232" s="504">
        <f>通所拠点!M232</f>
        <v>0</v>
      </c>
      <c r="W232" s="505">
        <f t="shared" si="14"/>
        <v>0</v>
      </c>
      <c r="X232" s="458">
        <f t="shared" si="12"/>
        <v>0</v>
      </c>
      <c r="Y232" s="459">
        <f t="shared" si="11"/>
        <v>0</v>
      </c>
    </row>
    <row r="233" spans="1:25" ht="27.95" customHeight="1" x14ac:dyDescent="0.15">
      <c r="A233" s="201"/>
      <c r="B233" s="80"/>
      <c r="C233" s="313"/>
      <c r="D233" s="314"/>
      <c r="E233" s="314"/>
      <c r="F233" s="307"/>
      <c r="G233" s="308"/>
      <c r="H233" s="633"/>
      <c r="I233" s="696"/>
      <c r="J233" s="420" t="s">
        <v>515</v>
      </c>
      <c r="K233" s="505">
        <f>法人拠点!K233</f>
        <v>0</v>
      </c>
      <c r="L233" s="458">
        <f>法人拠点!L233</f>
        <v>0</v>
      </c>
      <c r="M233" s="459">
        <f>法人拠点!M233</f>
        <v>0</v>
      </c>
      <c r="N233" s="503">
        <f>共同募金拠点!K233</f>
        <v>0</v>
      </c>
      <c r="O233" s="458">
        <f>共同募金拠点!L233</f>
        <v>0</v>
      </c>
      <c r="P233" s="504">
        <f>共同募金拠点!M233</f>
        <v>0</v>
      </c>
      <c r="Q233" s="505">
        <f>訪問拠点!K233</f>
        <v>0</v>
      </c>
      <c r="R233" s="458">
        <f>訪問拠点!L233</f>
        <v>0</v>
      </c>
      <c r="S233" s="459">
        <f>訪問拠点!M233</f>
        <v>0</v>
      </c>
      <c r="T233" s="503">
        <f>通所拠点!K233</f>
        <v>0</v>
      </c>
      <c r="U233" s="458">
        <f>通所拠点!L233</f>
        <v>0</v>
      </c>
      <c r="V233" s="504">
        <f>通所拠点!M233</f>
        <v>0</v>
      </c>
      <c r="W233" s="505">
        <f t="shared" si="14"/>
        <v>0</v>
      </c>
      <c r="X233" s="458">
        <f t="shared" si="12"/>
        <v>0</v>
      </c>
      <c r="Y233" s="459">
        <f t="shared" si="11"/>
        <v>0</v>
      </c>
    </row>
    <row r="234" spans="1:25" ht="27.95" customHeight="1" x14ac:dyDescent="0.15">
      <c r="A234" s="201"/>
      <c r="B234" s="80"/>
      <c r="C234" s="313"/>
      <c r="D234" s="314"/>
      <c r="E234" s="314"/>
      <c r="F234" s="307"/>
      <c r="G234" s="308"/>
      <c r="H234" s="633"/>
      <c r="I234" s="695" t="s">
        <v>160</v>
      </c>
      <c r="J234" s="420"/>
      <c r="K234" s="505">
        <f>法人拠点!K234</f>
        <v>0</v>
      </c>
      <c r="L234" s="458">
        <f>法人拠点!L234</f>
        <v>0</v>
      </c>
      <c r="M234" s="459">
        <f>法人拠点!M234</f>
        <v>0</v>
      </c>
      <c r="N234" s="503">
        <f>共同募金拠点!K234</f>
        <v>0</v>
      </c>
      <c r="O234" s="458">
        <f>共同募金拠点!L234</f>
        <v>0</v>
      </c>
      <c r="P234" s="504">
        <f>共同募金拠点!M234</f>
        <v>0</v>
      </c>
      <c r="Q234" s="505">
        <f>訪問拠点!K234</f>
        <v>0</v>
      </c>
      <c r="R234" s="458">
        <f>訪問拠点!L234</f>
        <v>0</v>
      </c>
      <c r="S234" s="459">
        <f>訪問拠点!M234</f>
        <v>0</v>
      </c>
      <c r="T234" s="503">
        <f>通所拠点!K234</f>
        <v>0</v>
      </c>
      <c r="U234" s="458">
        <f>通所拠点!L234</f>
        <v>0</v>
      </c>
      <c r="V234" s="504">
        <f>通所拠点!M234</f>
        <v>0</v>
      </c>
      <c r="W234" s="505">
        <f t="shared" si="14"/>
        <v>0</v>
      </c>
      <c r="X234" s="458">
        <f t="shared" si="12"/>
        <v>0</v>
      </c>
      <c r="Y234" s="459">
        <f t="shared" si="11"/>
        <v>0</v>
      </c>
    </row>
    <row r="235" spans="1:25" ht="27.95" customHeight="1" x14ac:dyDescent="0.15">
      <c r="A235" s="201"/>
      <c r="B235" s="80"/>
      <c r="C235" s="313"/>
      <c r="D235" s="314"/>
      <c r="E235" s="314"/>
      <c r="F235" s="307"/>
      <c r="G235" s="308"/>
      <c r="H235" s="633"/>
      <c r="I235" s="696"/>
      <c r="J235" s="420" t="s">
        <v>675</v>
      </c>
      <c r="K235" s="505">
        <f>法人拠点!K235</f>
        <v>0</v>
      </c>
      <c r="L235" s="458">
        <f>法人拠点!L235</f>
        <v>0</v>
      </c>
      <c r="M235" s="459">
        <f>法人拠点!M235</f>
        <v>0</v>
      </c>
      <c r="N235" s="503">
        <f>共同募金拠点!K235</f>
        <v>0</v>
      </c>
      <c r="O235" s="458">
        <f>共同募金拠点!L235</f>
        <v>0</v>
      </c>
      <c r="P235" s="504">
        <f>共同募金拠点!M235</f>
        <v>0</v>
      </c>
      <c r="Q235" s="505">
        <f>訪問拠点!K235</f>
        <v>0</v>
      </c>
      <c r="R235" s="458">
        <f>訪問拠点!L235</f>
        <v>0</v>
      </c>
      <c r="S235" s="459">
        <f>訪問拠点!M235</f>
        <v>0</v>
      </c>
      <c r="T235" s="503">
        <f>通所拠点!K235</f>
        <v>0</v>
      </c>
      <c r="U235" s="458">
        <f>通所拠点!L235</f>
        <v>0</v>
      </c>
      <c r="V235" s="504">
        <f>通所拠点!M235</f>
        <v>0</v>
      </c>
      <c r="W235" s="505">
        <f t="shared" si="14"/>
        <v>0</v>
      </c>
      <c r="X235" s="458">
        <f t="shared" si="12"/>
        <v>0</v>
      </c>
      <c r="Y235" s="459">
        <f t="shared" si="11"/>
        <v>0</v>
      </c>
    </row>
    <row r="236" spans="1:25" ht="27.95" customHeight="1" x14ac:dyDescent="0.15">
      <c r="A236" s="201"/>
      <c r="B236" s="80"/>
      <c r="C236" s="313"/>
      <c r="D236" s="314"/>
      <c r="E236" s="314"/>
      <c r="F236" s="307"/>
      <c r="G236" s="308"/>
      <c r="H236" s="633"/>
      <c r="I236" s="696"/>
      <c r="J236" s="420" t="s">
        <v>517</v>
      </c>
      <c r="K236" s="505">
        <f>法人拠点!K236</f>
        <v>0</v>
      </c>
      <c r="L236" s="458">
        <f>法人拠点!L236</f>
        <v>0</v>
      </c>
      <c r="M236" s="459">
        <f>法人拠点!M236</f>
        <v>0</v>
      </c>
      <c r="N236" s="503">
        <f>共同募金拠点!K236</f>
        <v>0</v>
      </c>
      <c r="O236" s="458">
        <f>共同募金拠点!L236</f>
        <v>0</v>
      </c>
      <c r="P236" s="504">
        <f>共同募金拠点!M236</f>
        <v>0</v>
      </c>
      <c r="Q236" s="505">
        <f>訪問拠点!K236</f>
        <v>0</v>
      </c>
      <c r="R236" s="458">
        <f>訪問拠点!L236</f>
        <v>0</v>
      </c>
      <c r="S236" s="459">
        <f>訪問拠点!M236</f>
        <v>0</v>
      </c>
      <c r="T236" s="503">
        <f>通所拠点!K236</f>
        <v>0</v>
      </c>
      <c r="U236" s="458">
        <f>通所拠点!L236</f>
        <v>0</v>
      </c>
      <c r="V236" s="504">
        <f>通所拠点!M236</f>
        <v>0</v>
      </c>
      <c r="W236" s="505">
        <f t="shared" si="14"/>
        <v>0</v>
      </c>
      <c r="X236" s="458">
        <f t="shared" si="12"/>
        <v>0</v>
      </c>
      <c r="Y236" s="459">
        <f t="shared" si="11"/>
        <v>0</v>
      </c>
    </row>
    <row r="237" spans="1:25" ht="27.95" customHeight="1" x14ac:dyDescent="0.15">
      <c r="A237" s="201"/>
      <c r="B237" s="80"/>
      <c r="C237" s="313"/>
      <c r="D237" s="314"/>
      <c r="E237" s="314"/>
      <c r="F237" s="307"/>
      <c r="G237" s="308"/>
      <c r="H237" s="633"/>
      <c r="I237" s="696"/>
      <c r="J237" s="420" t="s">
        <v>518</v>
      </c>
      <c r="K237" s="505">
        <f>法人拠点!K237</f>
        <v>0</v>
      </c>
      <c r="L237" s="458">
        <f>法人拠点!L237</f>
        <v>0</v>
      </c>
      <c r="M237" s="459">
        <f>法人拠点!M237</f>
        <v>0</v>
      </c>
      <c r="N237" s="503">
        <f>共同募金拠点!K237</f>
        <v>0</v>
      </c>
      <c r="O237" s="458">
        <f>共同募金拠点!L237</f>
        <v>0</v>
      </c>
      <c r="P237" s="504">
        <f>共同募金拠点!M237</f>
        <v>0</v>
      </c>
      <c r="Q237" s="505">
        <f>訪問拠点!K237</f>
        <v>0</v>
      </c>
      <c r="R237" s="458">
        <f>訪問拠点!L237</f>
        <v>0</v>
      </c>
      <c r="S237" s="459">
        <f>訪問拠点!M237</f>
        <v>0</v>
      </c>
      <c r="T237" s="503">
        <f>通所拠点!K237</f>
        <v>0</v>
      </c>
      <c r="U237" s="458">
        <f>通所拠点!L237</f>
        <v>0</v>
      </c>
      <c r="V237" s="504">
        <f>通所拠点!M237</f>
        <v>0</v>
      </c>
      <c r="W237" s="505">
        <f t="shared" si="14"/>
        <v>0</v>
      </c>
      <c r="X237" s="458">
        <f t="shared" si="12"/>
        <v>0</v>
      </c>
      <c r="Y237" s="459">
        <f t="shared" si="11"/>
        <v>0</v>
      </c>
    </row>
    <row r="238" spans="1:25" ht="27.95" customHeight="1" x14ac:dyDescent="0.15">
      <c r="A238" s="201"/>
      <c r="B238" s="80"/>
      <c r="C238" s="313"/>
      <c r="D238" s="314"/>
      <c r="E238" s="314"/>
      <c r="F238" s="307"/>
      <c r="G238" s="308"/>
      <c r="H238" s="633"/>
      <c r="I238" s="696"/>
      <c r="J238" s="420" t="s">
        <v>160</v>
      </c>
      <c r="K238" s="505">
        <f>法人拠点!K238</f>
        <v>0</v>
      </c>
      <c r="L238" s="458">
        <f>法人拠点!L238</f>
        <v>0</v>
      </c>
      <c r="M238" s="459">
        <f>法人拠点!M238</f>
        <v>0</v>
      </c>
      <c r="N238" s="503">
        <f>共同募金拠点!K238</f>
        <v>0</v>
      </c>
      <c r="O238" s="458">
        <f>共同募金拠点!L238</f>
        <v>0</v>
      </c>
      <c r="P238" s="504">
        <f>共同募金拠点!M238</f>
        <v>0</v>
      </c>
      <c r="Q238" s="505">
        <f>訪問拠点!K238</f>
        <v>0</v>
      </c>
      <c r="R238" s="458">
        <f>訪問拠点!L238</f>
        <v>0</v>
      </c>
      <c r="S238" s="459">
        <f>訪問拠点!M238</f>
        <v>0</v>
      </c>
      <c r="T238" s="503">
        <f>通所拠点!K238</f>
        <v>0</v>
      </c>
      <c r="U238" s="458">
        <f>通所拠点!L238</f>
        <v>0</v>
      </c>
      <c r="V238" s="504">
        <f>通所拠点!M238</f>
        <v>0</v>
      </c>
      <c r="W238" s="505">
        <f t="shared" si="14"/>
        <v>0</v>
      </c>
      <c r="X238" s="458">
        <f t="shared" si="12"/>
        <v>0</v>
      </c>
      <c r="Y238" s="459">
        <f t="shared" si="11"/>
        <v>0</v>
      </c>
    </row>
    <row r="239" spans="1:25" ht="27.95" customHeight="1" x14ac:dyDescent="0.15">
      <c r="A239" s="201"/>
      <c r="B239" s="80"/>
      <c r="C239" s="313"/>
      <c r="D239" s="314"/>
      <c r="E239" s="314"/>
      <c r="F239" s="307"/>
      <c r="G239" s="308"/>
      <c r="H239" s="633"/>
      <c r="I239" s="696"/>
      <c r="J239" s="420" t="s">
        <v>600</v>
      </c>
      <c r="K239" s="505">
        <f>法人拠点!K239</f>
        <v>0</v>
      </c>
      <c r="L239" s="458">
        <f>法人拠点!L239</f>
        <v>0</v>
      </c>
      <c r="M239" s="459">
        <f>法人拠点!M239</f>
        <v>0</v>
      </c>
      <c r="N239" s="503">
        <f>共同募金拠点!K239</f>
        <v>0</v>
      </c>
      <c r="O239" s="458">
        <f>共同募金拠点!L239</f>
        <v>0</v>
      </c>
      <c r="P239" s="504">
        <f>共同募金拠点!M239</f>
        <v>0</v>
      </c>
      <c r="Q239" s="505">
        <f>訪問拠点!K239</f>
        <v>0</v>
      </c>
      <c r="R239" s="458">
        <f>訪問拠点!L239</f>
        <v>0</v>
      </c>
      <c r="S239" s="459">
        <f>訪問拠点!M239</f>
        <v>0</v>
      </c>
      <c r="T239" s="503">
        <f>通所拠点!K239</f>
        <v>0</v>
      </c>
      <c r="U239" s="458">
        <f>通所拠点!L239</f>
        <v>0</v>
      </c>
      <c r="V239" s="504">
        <f>通所拠点!M239</f>
        <v>0</v>
      </c>
      <c r="W239" s="505">
        <f t="shared" si="14"/>
        <v>0</v>
      </c>
      <c r="X239" s="458">
        <f t="shared" si="12"/>
        <v>0</v>
      </c>
      <c r="Y239" s="459">
        <f t="shared" si="11"/>
        <v>0</v>
      </c>
    </row>
    <row r="240" spans="1:25" ht="27.95" customHeight="1" x14ac:dyDescent="0.15">
      <c r="A240" s="201"/>
      <c r="B240" s="80"/>
      <c r="C240" s="313"/>
      <c r="D240" s="314"/>
      <c r="E240" s="314"/>
      <c r="F240" s="307"/>
      <c r="G240" s="308"/>
      <c r="H240" s="635"/>
      <c r="I240" s="697"/>
      <c r="J240" s="420" t="s">
        <v>601</v>
      </c>
      <c r="K240" s="505">
        <f>法人拠点!K240</f>
        <v>0</v>
      </c>
      <c r="L240" s="458">
        <f>法人拠点!L240</f>
        <v>0</v>
      </c>
      <c r="M240" s="459">
        <f>法人拠点!M240</f>
        <v>0</v>
      </c>
      <c r="N240" s="503">
        <f>共同募金拠点!K240</f>
        <v>0</v>
      </c>
      <c r="O240" s="458">
        <f>共同募金拠点!L240</f>
        <v>0</v>
      </c>
      <c r="P240" s="504">
        <f>共同募金拠点!M240</f>
        <v>0</v>
      </c>
      <c r="Q240" s="505">
        <f>訪問拠点!K240</f>
        <v>0</v>
      </c>
      <c r="R240" s="458">
        <f>訪問拠点!L240</f>
        <v>0</v>
      </c>
      <c r="S240" s="459">
        <f>訪問拠点!M240</f>
        <v>0</v>
      </c>
      <c r="T240" s="503">
        <f>通所拠点!K240</f>
        <v>0</v>
      </c>
      <c r="U240" s="458">
        <f>通所拠点!L240</f>
        <v>0</v>
      </c>
      <c r="V240" s="504">
        <f>通所拠点!M240</f>
        <v>0</v>
      </c>
      <c r="W240" s="505">
        <f t="shared" si="14"/>
        <v>0</v>
      </c>
      <c r="X240" s="458">
        <f t="shared" si="12"/>
        <v>0</v>
      </c>
      <c r="Y240" s="459">
        <f t="shared" si="11"/>
        <v>0</v>
      </c>
    </row>
    <row r="241" spans="1:25" ht="27.95" customHeight="1" x14ac:dyDescent="0.15">
      <c r="A241" s="201"/>
      <c r="B241" s="80"/>
      <c r="C241" s="313"/>
      <c r="D241" s="314"/>
      <c r="E241" s="314"/>
      <c r="F241" s="307"/>
      <c r="G241" s="308"/>
      <c r="H241" s="632" t="s">
        <v>520</v>
      </c>
      <c r="I241" s="273"/>
      <c r="J241" s="419"/>
      <c r="K241" s="505">
        <f>法人拠点!K241</f>
        <v>0</v>
      </c>
      <c r="L241" s="458">
        <f>法人拠点!L241</f>
        <v>0</v>
      </c>
      <c r="M241" s="459">
        <f>法人拠点!M241</f>
        <v>0</v>
      </c>
      <c r="N241" s="503">
        <f>共同募金拠点!K241</f>
        <v>0</v>
      </c>
      <c r="O241" s="458">
        <f>共同募金拠点!L241</f>
        <v>0</v>
      </c>
      <c r="P241" s="504">
        <f>共同募金拠点!M241</f>
        <v>0</v>
      </c>
      <c r="Q241" s="505">
        <f>訪問拠点!K241</f>
        <v>0</v>
      </c>
      <c r="R241" s="458">
        <f>訪問拠点!L241</f>
        <v>0</v>
      </c>
      <c r="S241" s="459">
        <f>訪問拠点!M241</f>
        <v>0</v>
      </c>
      <c r="T241" s="503">
        <f>通所拠点!K241</f>
        <v>0</v>
      </c>
      <c r="U241" s="458">
        <f>通所拠点!L241</f>
        <v>0</v>
      </c>
      <c r="V241" s="504">
        <f>通所拠点!M241</f>
        <v>0</v>
      </c>
      <c r="W241" s="505">
        <f t="shared" si="14"/>
        <v>0</v>
      </c>
      <c r="X241" s="458">
        <f t="shared" si="12"/>
        <v>0</v>
      </c>
      <c r="Y241" s="459">
        <f t="shared" si="11"/>
        <v>0</v>
      </c>
    </row>
    <row r="242" spans="1:25" ht="27.95" customHeight="1" thickBot="1" x14ac:dyDescent="0.2">
      <c r="A242" s="201"/>
      <c r="B242" s="80"/>
      <c r="C242" s="313"/>
      <c r="D242" s="314"/>
      <c r="E242" s="314"/>
      <c r="F242" s="307"/>
      <c r="G242" s="308"/>
      <c r="H242" s="633"/>
      <c r="I242" s="409" t="s">
        <v>520</v>
      </c>
      <c r="J242" s="428"/>
      <c r="K242" s="518">
        <f>法人拠点!K242</f>
        <v>0</v>
      </c>
      <c r="L242" s="476">
        <f>法人拠点!L242</f>
        <v>0</v>
      </c>
      <c r="M242" s="519">
        <f>法人拠点!M242</f>
        <v>0</v>
      </c>
      <c r="N242" s="520">
        <f>共同募金拠点!K242</f>
        <v>0</v>
      </c>
      <c r="O242" s="476">
        <f>共同募金拠点!L242</f>
        <v>0</v>
      </c>
      <c r="P242" s="521">
        <f>共同募金拠点!M242</f>
        <v>0</v>
      </c>
      <c r="Q242" s="518">
        <f>訪問拠点!K242</f>
        <v>0</v>
      </c>
      <c r="R242" s="476">
        <f>訪問拠点!L242</f>
        <v>0</v>
      </c>
      <c r="S242" s="519">
        <f>訪問拠点!M242</f>
        <v>0</v>
      </c>
      <c r="T242" s="520">
        <f>通所拠点!K242</f>
        <v>0</v>
      </c>
      <c r="U242" s="476">
        <f>通所拠点!L242</f>
        <v>0</v>
      </c>
      <c r="V242" s="521">
        <f>通所拠点!M242</f>
        <v>0</v>
      </c>
      <c r="W242" s="518">
        <f t="shared" si="14"/>
        <v>0</v>
      </c>
      <c r="X242" s="476">
        <f t="shared" si="12"/>
        <v>0</v>
      </c>
      <c r="Y242" s="519">
        <f t="shared" si="11"/>
        <v>0</v>
      </c>
    </row>
    <row r="243" spans="1:25" ht="27.95" customHeight="1" thickBot="1" x14ac:dyDescent="0.2">
      <c r="A243" s="201"/>
      <c r="B243" s="80"/>
      <c r="C243" s="313"/>
      <c r="D243" s="314"/>
      <c r="E243" s="314"/>
      <c r="F243" s="307"/>
      <c r="G243" s="414"/>
      <c r="H243" s="699" t="s">
        <v>172</v>
      </c>
      <c r="I243" s="699"/>
      <c r="J243" s="700"/>
      <c r="K243" s="526">
        <f>法人拠点!K243</f>
        <v>0</v>
      </c>
      <c r="L243" s="456">
        <f>法人拠点!L243</f>
        <v>0</v>
      </c>
      <c r="M243" s="457">
        <f>法人拠点!M243</f>
        <v>0</v>
      </c>
      <c r="N243" s="527">
        <f>共同募金拠点!K243</f>
        <v>0</v>
      </c>
      <c r="O243" s="456">
        <f>共同募金拠点!L243</f>
        <v>0</v>
      </c>
      <c r="P243" s="528">
        <f>共同募金拠点!M243</f>
        <v>0</v>
      </c>
      <c r="Q243" s="526">
        <f>訪問拠点!K243</f>
        <v>0</v>
      </c>
      <c r="R243" s="456">
        <f>訪問拠点!L243</f>
        <v>0</v>
      </c>
      <c r="S243" s="457">
        <f>訪問拠点!M243</f>
        <v>0</v>
      </c>
      <c r="T243" s="527">
        <f>通所拠点!K243</f>
        <v>0</v>
      </c>
      <c r="U243" s="456">
        <f>通所拠点!L243</f>
        <v>0</v>
      </c>
      <c r="V243" s="528">
        <f>通所拠点!M243</f>
        <v>0</v>
      </c>
      <c r="W243" s="526">
        <f t="shared" si="14"/>
        <v>0</v>
      </c>
      <c r="X243" s="456">
        <f t="shared" si="12"/>
        <v>0</v>
      </c>
      <c r="Y243" s="457">
        <f t="shared" si="11"/>
        <v>0</v>
      </c>
    </row>
    <row r="244" spans="1:25" ht="27.95" customHeight="1" x14ac:dyDescent="0.15">
      <c r="A244" s="201"/>
      <c r="B244" s="80"/>
      <c r="C244" s="313"/>
      <c r="D244" s="314"/>
      <c r="E244" s="314"/>
      <c r="F244" s="307"/>
      <c r="G244" s="708" t="s">
        <v>680</v>
      </c>
      <c r="H244" s="715" t="s">
        <v>521</v>
      </c>
      <c r="I244" s="274"/>
      <c r="J244" s="424"/>
      <c r="K244" s="510">
        <f>法人拠点!K244</f>
        <v>4608</v>
      </c>
      <c r="L244" s="486">
        <f>法人拠点!L244</f>
        <v>0</v>
      </c>
      <c r="M244" s="511">
        <f>法人拠点!M244</f>
        <v>4608</v>
      </c>
      <c r="N244" s="512">
        <f>共同募金拠点!K244</f>
        <v>0</v>
      </c>
      <c r="O244" s="486">
        <f>共同募金拠点!L244</f>
        <v>0</v>
      </c>
      <c r="P244" s="513">
        <f>共同募金拠点!M244</f>
        <v>0</v>
      </c>
      <c r="Q244" s="510">
        <f>訪問拠点!K244</f>
        <v>0</v>
      </c>
      <c r="R244" s="486">
        <f>訪問拠点!L244</f>
        <v>0</v>
      </c>
      <c r="S244" s="511">
        <f>訪問拠点!M244</f>
        <v>0</v>
      </c>
      <c r="T244" s="512">
        <f>通所拠点!K244</f>
        <v>0</v>
      </c>
      <c r="U244" s="486">
        <f>通所拠点!L244</f>
        <v>0</v>
      </c>
      <c r="V244" s="513">
        <f>通所拠点!M244</f>
        <v>0</v>
      </c>
      <c r="W244" s="510">
        <f t="shared" si="14"/>
        <v>4608</v>
      </c>
      <c r="X244" s="486">
        <f t="shared" si="12"/>
        <v>0</v>
      </c>
      <c r="Y244" s="511">
        <f t="shared" si="11"/>
        <v>4608</v>
      </c>
    </row>
    <row r="245" spans="1:25" ht="27.95" customHeight="1" thickBot="1" x14ac:dyDescent="0.2">
      <c r="A245" s="201"/>
      <c r="B245" s="80"/>
      <c r="C245" s="313"/>
      <c r="D245" s="314"/>
      <c r="E245" s="314"/>
      <c r="F245" s="307"/>
      <c r="G245" s="709"/>
      <c r="H245" s="698"/>
      <c r="I245" s="368" t="s">
        <v>521</v>
      </c>
      <c r="J245" s="423"/>
      <c r="K245" s="506">
        <f>法人拠点!K245</f>
        <v>4608</v>
      </c>
      <c r="L245" s="479">
        <f>法人拠点!L245</f>
        <v>0</v>
      </c>
      <c r="M245" s="507">
        <f>法人拠点!M245</f>
        <v>4608</v>
      </c>
      <c r="N245" s="508">
        <f>共同募金拠点!K245</f>
        <v>0</v>
      </c>
      <c r="O245" s="479">
        <f>共同募金拠点!L245</f>
        <v>0</v>
      </c>
      <c r="P245" s="509">
        <f>共同募金拠点!M245</f>
        <v>0</v>
      </c>
      <c r="Q245" s="506">
        <f>訪問拠点!K245</f>
        <v>0</v>
      </c>
      <c r="R245" s="479">
        <f>訪問拠点!L245</f>
        <v>0</v>
      </c>
      <c r="S245" s="507">
        <f>訪問拠点!M245</f>
        <v>0</v>
      </c>
      <c r="T245" s="508">
        <f>通所拠点!K245</f>
        <v>0</v>
      </c>
      <c r="U245" s="479">
        <f>通所拠点!L245</f>
        <v>0</v>
      </c>
      <c r="V245" s="509">
        <f>通所拠点!M245</f>
        <v>0</v>
      </c>
      <c r="W245" s="506">
        <f t="shared" si="14"/>
        <v>4608</v>
      </c>
      <c r="X245" s="479">
        <f t="shared" si="12"/>
        <v>0</v>
      </c>
      <c r="Y245" s="507">
        <f t="shared" si="11"/>
        <v>4608</v>
      </c>
    </row>
    <row r="246" spans="1:25" ht="27.95" customHeight="1" x14ac:dyDescent="0.15">
      <c r="A246" s="201"/>
      <c r="B246" s="80"/>
      <c r="C246" s="313"/>
      <c r="D246" s="314"/>
      <c r="E246" s="314"/>
      <c r="F246" s="307"/>
      <c r="G246" s="709"/>
      <c r="H246" s="633" t="s">
        <v>522</v>
      </c>
      <c r="I246" s="365"/>
      <c r="J246" s="425"/>
      <c r="K246" s="436">
        <f>法人拠点!K246</f>
        <v>1000</v>
      </c>
      <c r="L246" s="415">
        <f>法人拠点!L246</f>
        <v>0</v>
      </c>
      <c r="M246" s="416">
        <f>法人拠点!M246</f>
        <v>1000</v>
      </c>
      <c r="N246" s="432">
        <f>共同募金拠点!K246</f>
        <v>0</v>
      </c>
      <c r="O246" s="415">
        <f>共同募金拠点!L246</f>
        <v>0</v>
      </c>
      <c r="P246" s="440">
        <f>共同募金拠点!M246</f>
        <v>0</v>
      </c>
      <c r="Q246" s="436">
        <f>訪問拠点!K246</f>
        <v>0</v>
      </c>
      <c r="R246" s="415">
        <f>訪問拠点!L246</f>
        <v>0</v>
      </c>
      <c r="S246" s="416">
        <f>訪問拠点!M246</f>
        <v>0</v>
      </c>
      <c r="T246" s="432">
        <f>通所拠点!K246</f>
        <v>0</v>
      </c>
      <c r="U246" s="415">
        <f>通所拠点!L246</f>
        <v>0</v>
      </c>
      <c r="V246" s="440">
        <f>通所拠点!M246</f>
        <v>0</v>
      </c>
      <c r="W246" s="436">
        <f t="shared" si="14"/>
        <v>1000</v>
      </c>
      <c r="X246" s="415">
        <f t="shared" si="12"/>
        <v>0</v>
      </c>
      <c r="Y246" s="416">
        <f t="shared" si="11"/>
        <v>1000</v>
      </c>
    </row>
    <row r="247" spans="1:25" ht="27.95" customHeight="1" x14ac:dyDescent="0.15">
      <c r="A247" s="201"/>
      <c r="B247" s="80"/>
      <c r="C247" s="313"/>
      <c r="D247" s="314"/>
      <c r="E247" s="314"/>
      <c r="F247" s="307"/>
      <c r="G247" s="308"/>
      <c r="H247" s="633"/>
      <c r="I247" s="695" t="s">
        <v>523</v>
      </c>
      <c r="J247" s="419"/>
      <c r="K247" s="505">
        <f>法人拠点!K247</f>
        <v>0</v>
      </c>
      <c r="L247" s="458">
        <f>法人拠点!L247</f>
        <v>0</v>
      </c>
      <c r="M247" s="459">
        <f>法人拠点!M247</f>
        <v>0</v>
      </c>
      <c r="N247" s="503">
        <f>共同募金拠点!K247</f>
        <v>0</v>
      </c>
      <c r="O247" s="458">
        <f>共同募金拠点!L247</f>
        <v>0</v>
      </c>
      <c r="P247" s="504">
        <f>共同募金拠点!M247</f>
        <v>0</v>
      </c>
      <c r="Q247" s="505">
        <f>訪問拠点!K247</f>
        <v>0</v>
      </c>
      <c r="R247" s="458">
        <f>訪問拠点!L247</f>
        <v>0</v>
      </c>
      <c r="S247" s="459">
        <f>訪問拠点!M247</f>
        <v>0</v>
      </c>
      <c r="T247" s="503">
        <f>通所拠点!K247</f>
        <v>0</v>
      </c>
      <c r="U247" s="458">
        <f>通所拠点!L247</f>
        <v>0</v>
      </c>
      <c r="V247" s="504">
        <f>通所拠点!M247</f>
        <v>0</v>
      </c>
      <c r="W247" s="505">
        <f t="shared" si="14"/>
        <v>0</v>
      </c>
      <c r="X247" s="458">
        <f t="shared" si="12"/>
        <v>0</v>
      </c>
      <c r="Y247" s="459">
        <f t="shared" si="11"/>
        <v>0</v>
      </c>
    </row>
    <row r="248" spans="1:25" ht="27.95" customHeight="1" x14ac:dyDescent="0.15">
      <c r="A248" s="201"/>
      <c r="B248" s="80"/>
      <c r="C248" s="313"/>
      <c r="D248" s="314"/>
      <c r="E248" s="314"/>
      <c r="F248" s="307"/>
      <c r="G248" s="308"/>
      <c r="H248" s="633"/>
      <c r="I248" s="696"/>
      <c r="J248" s="420" t="s">
        <v>524</v>
      </c>
      <c r="K248" s="505">
        <f>法人拠点!K248</f>
        <v>0</v>
      </c>
      <c r="L248" s="458">
        <f>法人拠点!L248</f>
        <v>0</v>
      </c>
      <c r="M248" s="459">
        <f>法人拠点!M248</f>
        <v>0</v>
      </c>
      <c r="N248" s="503">
        <f>共同募金拠点!K248</f>
        <v>0</v>
      </c>
      <c r="O248" s="458">
        <f>共同募金拠点!L248</f>
        <v>0</v>
      </c>
      <c r="P248" s="504">
        <f>共同募金拠点!M248</f>
        <v>0</v>
      </c>
      <c r="Q248" s="505">
        <f>訪問拠点!K248</f>
        <v>0</v>
      </c>
      <c r="R248" s="458">
        <f>訪問拠点!L248</f>
        <v>0</v>
      </c>
      <c r="S248" s="459">
        <f>訪問拠点!M248</f>
        <v>0</v>
      </c>
      <c r="T248" s="503">
        <f>通所拠点!K248</f>
        <v>0</v>
      </c>
      <c r="U248" s="458">
        <f>通所拠点!L248</f>
        <v>0</v>
      </c>
      <c r="V248" s="504">
        <f>通所拠点!M248</f>
        <v>0</v>
      </c>
      <c r="W248" s="505">
        <f t="shared" si="14"/>
        <v>0</v>
      </c>
      <c r="X248" s="458">
        <f t="shared" si="12"/>
        <v>0</v>
      </c>
      <c r="Y248" s="459">
        <f t="shared" si="11"/>
        <v>0</v>
      </c>
    </row>
    <row r="249" spans="1:25" ht="27.95" customHeight="1" x14ac:dyDescent="0.15">
      <c r="A249" s="201"/>
      <c r="B249" s="80"/>
      <c r="C249" s="313"/>
      <c r="D249" s="314"/>
      <c r="E249" s="314"/>
      <c r="F249" s="307"/>
      <c r="G249" s="308"/>
      <c r="H249" s="633"/>
      <c r="I249" s="696"/>
      <c r="J249" s="420" t="s">
        <v>525</v>
      </c>
      <c r="K249" s="505">
        <f>法人拠点!K249</f>
        <v>0</v>
      </c>
      <c r="L249" s="458">
        <f>法人拠点!L249</f>
        <v>0</v>
      </c>
      <c r="M249" s="459">
        <f>法人拠点!M249</f>
        <v>0</v>
      </c>
      <c r="N249" s="503">
        <f>共同募金拠点!K249</f>
        <v>0</v>
      </c>
      <c r="O249" s="458">
        <f>共同募金拠点!L249</f>
        <v>0</v>
      </c>
      <c r="P249" s="504">
        <f>共同募金拠点!M249</f>
        <v>0</v>
      </c>
      <c r="Q249" s="505">
        <f>訪問拠点!K249</f>
        <v>0</v>
      </c>
      <c r="R249" s="458">
        <f>訪問拠点!L249</f>
        <v>0</v>
      </c>
      <c r="S249" s="459">
        <f>訪問拠点!M249</f>
        <v>0</v>
      </c>
      <c r="T249" s="503">
        <f>通所拠点!K249</f>
        <v>0</v>
      </c>
      <c r="U249" s="458">
        <f>通所拠点!L249</f>
        <v>0</v>
      </c>
      <c r="V249" s="504">
        <f>通所拠点!M249</f>
        <v>0</v>
      </c>
      <c r="W249" s="505">
        <f t="shared" si="14"/>
        <v>0</v>
      </c>
      <c r="X249" s="458">
        <f t="shared" si="12"/>
        <v>0</v>
      </c>
      <c r="Y249" s="459">
        <f t="shared" si="11"/>
        <v>0</v>
      </c>
    </row>
    <row r="250" spans="1:25" ht="27.95" customHeight="1" x14ac:dyDescent="0.15">
      <c r="A250" s="201"/>
      <c r="B250" s="80"/>
      <c r="C250" s="313"/>
      <c r="D250" s="314"/>
      <c r="E250" s="314"/>
      <c r="F250" s="307"/>
      <c r="G250" s="308"/>
      <c r="H250" s="633"/>
      <c r="I250" s="695" t="s">
        <v>179</v>
      </c>
      <c r="J250" s="420"/>
      <c r="K250" s="505">
        <f>法人拠点!K250</f>
        <v>1000</v>
      </c>
      <c r="L250" s="458">
        <f>法人拠点!L250</f>
        <v>0</v>
      </c>
      <c r="M250" s="459">
        <f>法人拠点!M250</f>
        <v>1000</v>
      </c>
      <c r="N250" s="503">
        <f>共同募金拠点!K250</f>
        <v>0</v>
      </c>
      <c r="O250" s="458">
        <f>共同募金拠点!L250</f>
        <v>0</v>
      </c>
      <c r="P250" s="504">
        <f>共同募金拠点!M250</f>
        <v>0</v>
      </c>
      <c r="Q250" s="505">
        <f>訪問拠点!K250</f>
        <v>0</v>
      </c>
      <c r="R250" s="458">
        <f>訪問拠点!L250</f>
        <v>0</v>
      </c>
      <c r="S250" s="459">
        <f>訪問拠点!M250</f>
        <v>0</v>
      </c>
      <c r="T250" s="503">
        <f>通所拠点!K250</f>
        <v>0</v>
      </c>
      <c r="U250" s="458">
        <f>通所拠点!L250</f>
        <v>0</v>
      </c>
      <c r="V250" s="504">
        <f>通所拠点!M250</f>
        <v>0</v>
      </c>
      <c r="W250" s="505">
        <f t="shared" si="14"/>
        <v>1000</v>
      </c>
      <c r="X250" s="458">
        <f t="shared" si="12"/>
        <v>0</v>
      </c>
      <c r="Y250" s="459">
        <f t="shared" si="11"/>
        <v>1000</v>
      </c>
    </row>
    <row r="251" spans="1:25" ht="27.95" customHeight="1" x14ac:dyDescent="0.15">
      <c r="A251" s="201"/>
      <c r="B251" s="80"/>
      <c r="C251" s="313"/>
      <c r="D251" s="314"/>
      <c r="E251" s="314"/>
      <c r="F251" s="307"/>
      <c r="G251" s="308"/>
      <c r="H251" s="633"/>
      <c r="I251" s="696"/>
      <c r="J251" s="420" t="s">
        <v>525</v>
      </c>
      <c r="K251" s="505">
        <f>法人拠点!K251</f>
        <v>0</v>
      </c>
      <c r="L251" s="458">
        <f>法人拠点!L251</f>
        <v>0</v>
      </c>
      <c r="M251" s="459">
        <f>法人拠点!M251</f>
        <v>0</v>
      </c>
      <c r="N251" s="503">
        <f>共同募金拠点!K251</f>
        <v>0</v>
      </c>
      <c r="O251" s="458">
        <f>共同募金拠点!L251</f>
        <v>0</v>
      </c>
      <c r="P251" s="504">
        <f>共同募金拠点!M251</f>
        <v>0</v>
      </c>
      <c r="Q251" s="505">
        <f>訪問拠点!K251</f>
        <v>0</v>
      </c>
      <c r="R251" s="458">
        <f>訪問拠点!L251</f>
        <v>0</v>
      </c>
      <c r="S251" s="459">
        <f>訪問拠点!M251</f>
        <v>0</v>
      </c>
      <c r="T251" s="503">
        <f>通所拠点!K251</f>
        <v>0</v>
      </c>
      <c r="U251" s="458">
        <f>通所拠点!L251</f>
        <v>0</v>
      </c>
      <c r="V251" s="504">
        <f>通所拠点!M251</f>
        <v>0</v>
      </c>
      <c r="W251" s="505">
        <f t="shared" si="14"/>
        <v>0</v>
      </c>
      <c r="X251" s="458">
        <f t="shared" si="12"/>
        <v>0</v>
      </c>
      <c r="Y251" s="459">
        <f t="shared" si="11"/>
        <v>0</v>
      </c>
    </row>
    <row r="252" spans="1:25" ht="27.95" customHeight="1" x14ac:dyDescent="0.15">
      <c r="A252" s="201"/>
      <c r="B252" s="80"/>
      <c r="C252" s="313"/>
      <c r="D252" s="314"/>
      <c r="E252" s="314"/>
      <c r="F252" s="307"/>
      <c r="G252" s="308"/>
      <c r="H252" s="633"/>
      <c r="I252" s="696"/>
      <c r="J252" s="420" t="s">
        <v>527</v>
      </c>
      <c r="K252" s="505">
        <f>法人拠点!K252</f>
        <v>1000</v>
      </c>
      <c r="L252" s="458">
        <f>法人拠点!L252</f>
        <v>0</v>
      </c>
      <c r="M252" s="459">
        <f>法人拠点!M252</f>
        <v>1000</v>
      </c>
      <c r="N252" s="503">
        <f>共同募金拠点!K252</f>
        <v>0</v>
      </c>
      <c r="O252" s="458">
        <f>共同募金拠点!L252</f>
        <v>0</v>
      </c>
      <c r="P252" s="504">
        <f>共同募金拠点!M252</f>
        <v>0</v>
      </c>
      <c r="Q252" s="505">
        <f>訪問拠点!K252</f>
        <v>0</v>
      </c>
      <c r="R252" s="458">
        <f>訪問拠点!L252</f>
        <v>0</v>
      </c>
      <c r="S252" s="459">
        <f>訪問拠点!M252</f>
        <v>0</v>
      </c>
      <c r="T252" s="503">
        <f>通所拠点!K252</f>
        <v>0</v>
      </c>
      <c r="U252" s="458">
        <f>通所拠点!L252</f>
        <v>0</v>
      </c>
      <c r="V252" s="504">
        <f>通所拠点!M252</f>
        <v>0</v>
      </c>
      <c r="W252" s="505">
        <f t="shared" si="14"/>
        <v>1000</v>
      </c>
      <c r="X252" s="458">
        <f t="shared" si="12"/>
        <v>0</v>
      </c>
      <c r="Y252" s="459">
        <f t="shared" si="11"/>
        <v>1000</v>
      </c>
    </row>
    <row r="253" spans="1:25" ht="27.95" customHeight="1" x14ac:dyDescent="0.15">
      <c r="A253" s="201"/>
      <c r="B253" s="80"/>
      <c r="C253" s="313"/>
      <c r="D253" s="314"/>
      <c r="E253" s="314"/>
      <c r="F253" s="307"/>
      <c r="G253" s="308"/>
      <c r="H253" s="633"/>
      <c r="I253" s="696"/>
      <c r="J253" s="420" t="s">
        <v>183</v>
      </c>
      <c r="K253" s="505">
        <f>法人拠点!K253</f>
        <v>0</v>
      </c>
      <c r="L253" s="458">
        <f>法人拠点!L253</f>
        <v>0</v>
      </c>
      <c r="M253" s="459">
        <f>法人拠点!M253</f>
        <v>0</v>
      </c>
      <c r="N253" s="503">
        <f>共同募金拠点!K253</f>
        <v>0</v>
      </c>
      <c r="O253" s="458">
        <f>共同募金拠点!L253</f>
        <v>0</v>
      </c>
      <c r="P253" s="504">
        <f>共同募金拠点!M253</f>
        <v>0</v>
      </c>
      <c r="Q253" s="505">
        <f>訪問拠点!K253</f>
        <v>0</v>
      </c>
      <c r="R253" s="458">
        <f>訪問拠点!L253</f>
        <v>0</v>
      </c>
      <c r="S253" s="459">
        <f>訪問拠点!M253</f>
        <v>0</v>
      </c>
      <c r="T253" s="503">
        <f>通所拠点!K253</f>
        <v>0</v>
      </c>
      <c r="U253" s="458">
        <f>通所拠点!L253</f>
        <v>0</v>
      </c>
      <c r="V253" s="504">
        <f>通所拠点!M253</f>
        <v>0</v>
      </c>
      <c r="W253" s="505">
        <f t="shared" si="14"/>
        <v>0</v>
      </c>
      <c r="X253" s="458">
        <f t="shared" si="12"/>
        <v>0</v>
      </c>
      <c r="Y253" s="459">
        <f t="shared" si="11"/>
        <v>0</v>
      </c>
    </row>
    <row r="254" spans="1:25" ht="27.95" customHeight="1" x14ac:dyDescent="0.15">
      <c r="A254" s="201"/>
      <c r="B254" s="80"/>
      <c r="C254" s="313"/>
      <c r="D254" s="314"/>
      <c r="E254" s="314"/>
      <c r="F254" s="307"/>
      <c r="G254" s="308"/>
      <c r="H254" s="633"/>
      <c r="I254" s="696"/>
      <c r="J254" s="420" t="s">
        <v>528</v>
      </c>
      <c r="K254" s="505">
        <f>法人拠点!K254</f>
        <v>0</v>
      </c>
      <c r="L254" s="458">
        <f>法人拠点!L254</f>
        <v>0</v>
      </c>
      <c r="M254" s="459">
        <f>法人拠点!M254</f>
        <v>0</v>
      </c>
      <c r="N254" s="503">
        <f>共同募金拠点!K254</f>
        <v>0</v>
      </c>
      <c r="O254" s="458">
        <f>共同募金拠点!L254</f>
        <v>0</v>
      </c>
      <c r="P254" s="504">
        <f>共同募金拠点!M254</f>
        <v>0</v>
      </c>
      <c r="Q254" s="505">
        <f>訪問拠点!K254</f>
        <v>0</v>
      </c>
      <c r="R254" s="458">
        <f>訪問拠点!L254</f>
        <v>0</v>
      </c>
      <c r="S254" s="459">
        <f>訪問拠点!M254</f>
        <v>0</v>
      </c>
      <c r="T254" s="503">
        <f>通所拠点!K254</f>
        <v>0</v>
      </c>
      <c r="U254" s="458">
        <f>通所拠点!L254</f>
        <v>0</v>
      </c>
      <c r="V254" s="504">
        <f>通所拠点!M254</f>
        <v>0</v>
      </c>
      <c r="W254" s="505">
        <f t="shared" si="14"/>
        <v>0</v>
      </c>
      <c r="X254" s="458">
        <f t="shared" si="12"/>
        <v>0</v>
      </c>
      <c r="Y254" s="459">
        <f t="shared" si="11"/>
        <v>0</v>
      </c>
    </row>
    <row r="255" spans="1:25" ht="27.95" customHeight="1" x14ac:dyDescent="0.15">
      <c r="A255" s="201"/>
      <c r="B255" s="80"/>
      <c r="C255" s="313"/>
      <c r="D255" s="314"/>
      <c r="E255" s="314"/>
      <c r="F255" s="307"/>
      <c r="G255" s="308"/>
      <c r="H255" s="633"/>
      <c r="I255" s="696"/>
      <c r="J255" s="420" t="s">
        <v>602</v>
      </c>
      <c r="K255" s="505">
        <f>法人拠点!K255</f>
        <v>0</v>
      </c>
      <c r="L255" s="458">
        <f>法人拠点!L255</f>
        <v>0</v>
      </c>
      <c r="M255" s="459">
        <f>法人拠点!M255</f>
        <v>0</v>
      </c>
      <c r="N255" s="503">
        <f>共同募金拠点!K255</f>
        <v>0</v>
      </c>
      <c r="O255" s="458">
        <f>共同募金拠点!L255</f>
        <v>0</v>
      </c>
      <c r="P255" s="504">
        <f>共同募金拠点!M255</f>
        <v>0</v>
      </c>
      <c r="Q255" s="505">
        <f>訪問拠点!K255</f>
        <v>0</v>
      </c>
      <c r="R255" s="458">
        <f>訪問拠点!L255</f>
        <v>0</v>
      </c>
      <c r="S255" s="459">
        <f>訪問拠点!M255</f>
        <v>0</v>
      </c>
      <c r="T255" s="503">
        <f>通所拠点!K255</f>
        <v>0</v>
      </c>
      <c r="U255" s="458">
        <f>通所拠点!L255</f>
        <v>0</v>
      </c>
      <c r="V255" s="504">
        <f>通所拠点!M255</f>
        <v>0</v>
      </c>
      <c r="W255" s="505">
        <f t="shared" si="14"/>
        <v>0</v>
      </c>
      <c r="X255" s="458">
        <f t="shared" si="12"/>
        <v>0</v>
      </c>
      <c r="Y255" s="459">
        <f t="shared" si="11"/>
        <v>0</v>
      </c>
    </row>
    <row r="256" spans="1:25" ht="27.95" customHeight="1" x14ac:dyDescent="0.15">
      <c r="A256" s="201"/>
      <c r="B256" s="80"/>
      <c r="C256" s="313"/>
      <c r="D256" s="314"/>
      <c r="E256" s="314"/>
      <c r="F256" s="310"/>
      <c r="G256" s="309"/>
      <c r="H256" s="635"/>
      <c r="I256" s="697"/>
      <c r="J256" s="420" t="s">
        <v>603</v>
      </c>
      <c r="K256" s="505">
        <f>法人拠点!K256</f>
        <v>0</v>
      </c>
      <c r="L256" s="458">
        <f>法人拠点!L256</f>
        <v>0</v>
      </c>
      <c r="M256" s="459">
        <f>法人拠点!M256</f>
        <v>0</v>
      </c>
      <c r="N256" s="503">
        <f>共同募金拠点!K256</f>
        <v>0</v>
      </c>
      <c r="O256" s="458">
        <f>共同募金拠点!L256</f>
        <v>0</v>
      </c>
      <c r="P256" s="504">
        <f>共同募金拠点!M256</f>
        <v>0</v>
      </c>
      <c r="Q256" s="505">
        <f>訪問拠点!K256</f>
        <v>0</v>
      </c>
      <c r="R256" s="458">
        <f>訪問拠点!L256</f>
        <v>0</v>
      </c>
      <c r="S256" s="459">
        <f>訪問拠点!M256</f>
        <v>0</v>
      </c>
      <c r="T256" s="503">
        <f>通所拠点!K256</f>
        <v>0</v>
      </c>
      <c r="U256" s="458">
        <f>通所拠点!L256</f>
        <v>0</v>
      </c>
      <c r="V256" s="504">
        <f>通所拠点!M256</f>
        <v>0</v>
      </c>
      <c r="W256" s="505">
        <f t="shared" si="14"/>
        <v>0</v>
      </c>
      <c r="X256" s="458">
        <f t="shared" si="12"/>
        <v>0</v>
      </c>
      <c r="Y256" s="459">
        <f t="shared" si="11"/>
        <v>0</v>
      </c>
    </row>
    <row r="257" spans="1:25" ht="27.95" customHeight="1" x14ac:dyDescent="0.15">
      <c r="A257" s="201"/>
      <c r="B257" s="80"/>
      <c r="C257" s="313"/>
      <c r="D257" s="314"/>
      <c r="E257" s="314"/>
      <c r="F257" s="307"/>
      <c r="G257" s="308"/>
      <c r="H257" s="632" t="s">
        <v>529</v>
      </c>
      <c r="I257" s="273"/>
      <c r="J257" s="419"/>
      <c r="K257" s="505">
        <f>法人拠点!K257</f>
        <v>0</v>
      </c>
      <c r="L257" s="458">
        <f>法人拠点!L257</f>
        <v>0</v>
      </c>
      <c r="M257" s="459">
        <f>法人拠点!M257</f>
        <v>0</v>
      </c>
      <c r="N257" s="503">
        <f>共同募金拠点!K257</f>
        <v>0</v>
      </c>
      <c r="O257" s="458">
        <f>共同募金拠点!L257</f>
        <v>0</v>
      </c>
      <c r="P257" s="504">
        <f>共同募金拠点!M257</f>
        <v>0</v>
      </c>
      <c r="Q257" s="505">
        <f>訪問拠点!K257</f>
        <v>0</v>
      </c>
      <c r="R257" s="458">
        <f>訪問拠点!L257</f>
        <v>0</v>
      </c>
      <c r="S257" s="459">
        <f>訪問拠点!M257</f>
        <v>0</v>
      </c>
      <c r="T257" s="503">
        <f>通所拠点!K257</f>
        <v>0</v>
      </c>
      <c r="U257" s="458">
        <f>通所拠点!L257</f>
        <v>0</v>
      </c>
      <c r="V257" s="504">
        <f>通所拠点!M257</f>
        <v>0</v>
      </c>
      <c r="W257" s="505">
        <f t="shared" si="14"/>
        <v>0</v>
      </c>
      <c r="X257" s="458">
        <f t="shared" si="12"/>
        <v>0</v>
      </c>
      <c r="Y257" s="459">
        <f t="shared" si="11"/>
        <v>0</v>
      </c>
    </row>
    <row r="258" spans="1:25" ht="27.95" customHeight="1" x14ac:dyDescent="0.15">
      <c r="A258" s="201"/>
      <c r="B258" s="80"/>
      <c r="C258" s="313"/>
      <c r="D258" s="314"/>
      <c r="E258" s="314"/>
      <c r="F258" s="307"/>
      <c r="G258" s="308"/>
      <c r="H258" s="635"/>
      <c r="I258" s="273" t="s">
        <v>529</v>
      </c>
      <c r="J258" s="419"/>
      <c r="K258" s="505">
        <f>法人拠点!K258</f>
        <v>0</v>
      </c>
      <c r="L258" s="458">
        <f>法人拠点!L258</f>
        <v>0</v>
      </c>
      <c r="M258" s="459">
        <f>法人拠点!M258</f>
        <v>0</v>
      </c>
      <c r="N258" s="503">
        <f>共同募金拠点!K258</f>
        <v>0</v>
      </c>
      <c r="O258" s="458">
        <f>共同募金拠点!L258</f>
        <v>0</v>
      </c>
      <c r="P258" s="504">
        <f>共同募金拠点!M258</f>
        <v>0</v>
      </c>
      <c r="Q258" s="505">
        <f>訪問拠点!K258</f>
        <v>0</v>
      </c>
      <c r="R258" s="458">
        <f>訪問拠点!L258</f>
        <v>0</v>
      </c>
      <c r="S258" s="459">
        <f>訪問拠点!M258</f>
        <v>0</v>
      </c>
      <c r="T258" s="503">
        <f>通所拠点!K258</f>
        <v>0</v>
      </c>
      <c r="U258" s="458">
        <f>通所拠点!L258</f>
        <v>0</v>
      </c>
      <c r="V258" s="504">
        <f>通所拠点!M258</f>
        <v>0</v>
      </c>
      <c r="W258" s="505">
        <f t="shared" si="14"/>
        <v>0</v>
      </c>
      <c r="X258" s="458">
        <f t="shared" si="12"/>
        <v>0</v>
      </c>
      <c r="Y258" s="459">
        <f t="shared" si="11"/>
        <v>0</v>
      </c>
    </row>
    <row r="259" spans="1:25" ht="27.95" customHeight="1" x14ac:dyDescent="0.15">
      <c r="A259" s="201"/>
      <c r="B259" s="80"/>
      <c r="C259" s="313"/>
      <c r="D259" s="314"/>
      <c r="E259" s="314"/>
      <c r="F259" s="307"/>
      <c r="G259" s="308"/>
      <c r="H259" s="706" t="s">
        <v>530</v>
      </c>
      <c r="I259" s="273"/>
      <c r="J259" s="419"/>
      <c r="K259" s="505">
        <f>法人拠点!K259</f>
        <v>0</v>
      </c>
      <c r="L259" s="458">
        <f>法人拠点!L259</f>
        <v>0</v>
      </c>
      <c r="M259" s="459">
        <f>法人拠点!M259</f>
        <v>0</v>
      </c>
      <c r="N259" s="503">
        <f>共同募金拠点!K259</f>
        <v>0</v>
      </c>
      <c r="O259" s="458">
        <f>共同募金拠点!L259</f>
        <v>0</v>
      </c>
      <c r="P259" s="504">
        <f>共同募金拠点!M259</f>
        <v>0</v>
      </c>
      <c r="Q259" s="505">
        <f>訪問拠点!K259</f>
        <v>0</v>
      </c>
      <c r="R259" s="458">
        <f>訪問拠点!L259</f>
        <v>0</v>
      </c>
      <c r="S259" s="459">
        <f>訪問拠点!M259</f>
        <v>0</v>
      </c>
      <c r="T259" s="503">
        <f>通所拠点!K259</f>
        <v>0</v>
      </c>
      <c r="U259" s="458">
        <f>通所拠点!L259</f>
        <v>0</v>
      </c>
      <c r="V259" s="504">
        <f>通所拠点!M259</f>
        <v>0</v>
      </c>
      <c r="W259" s="505">
        <f t="shared" si="14"/>
        <v>0</v>
      </c>
      <c r="X259" s="458">
        <f t="shared" si="12"/>
        <v>0</v>
      </c>
      <c r="Y259" s="459">
        <f t="shared" si="11"/>
        <v>0</v>
      </c>
    </row>
    <row r="260" spans="1:25" ht="27.95" customHeight="1" x14ac:dyDescent="0.15">
      <c r="A260" s="201"/>
      <c r="B260" s="80"/>
      <c r="C260" s="313"/>
      <c r="D260" s="314"/>
      <c r="E260" s="314"/>
      <c r="F260" s="307"/>
      <c r="G260" s="308"/>
      <c r="H260" s="707"/>
      <c r="I260" s="265" t="s">
        <v>530</v>
      </c>
      <c r="J260" s="419"/>
      <c r="K260" s="505">
        <f>法人拠点!K260</f>
        <v>0</v>
      </c>
      <c r="L260" s="458">
        <f>法人拠点!L260</f>
        <v>0</v>
      </c>
      <c r="M260" s="459">
        <f>法人拠点!M260</f>
        <v>0</v>
      </c>
      <c r="N260" s="503">
        <f>共同募金拠点!K260</f>
        <v>0</v>
      </c>
      <c r="O260" s="458">
        <f>共同募金拠点!L260</f>
        <v>0</v>
      </c>
      <c r="P260" s="504">
        <f>共同募金拠点!M260</f>
        <v>0</v>
      </c>
      <c r="Q260" s="505">
        <f>訪問拠点!K260</f>
        <v>0</v>
      </c>
      <c r="R260" s="458">
        <f>訪問拠点!L260</f>
        <v>0</v>
      </c>
      <c r="S260" s="459">
        <f>訪問拠点!M260</f>
        <v>0</v>
      </c>
      <c r="T260" s="503">
        <f>通所拠点!K260</f>
        <v>0</v>
      </c>
      <c r="U260" s="458">
        <f>通所拠点!L260</f>
        <v>0</v>
      </c>
      <c r="V260" s="504">
        <f>通所拠点!M260</f>
        <v>0</v>
      </c>
      <c r="W260" s="505">
        <f t="shared" si="14"/>
        <v>0</v>
      </c>
      <c r="X260" s="458">
        <f t="shared" si="12"/>
        <v>0</v>
      </c>
      <c r="Y260" s="459">
        <f t="shared" si="11"/>
        <v>0</v>
      </c>
    </row>
    <row r="261" spans="1:25" ht="27.95" customHeight="1" x14ac:dyDescent="0.15">
      <c r="A261" s="201"/>
      <c r="B261" s="80"/>
      <c r="C261" s="313"/>
      <c r="D261" s="314"/>
      <c r="E261" s="314"/>
      <c r="F261" s="307"/>
      <c r="G261" s="308"/>
      <c r="H261" s="632" t="s">
        <v>531</v>
      </c>
      <c r="I261" s="273"/>
      <c r="J261" s="419"/>
      <c r="K261" s="505">
        <f>法人拠点!K261</f>
        <v>0</v>
      </c>
      <c r="L261" s="458">
        <f>法人拠点!L261</f>
        <v>0</v>
      </c>
      <c r="M261" s="459">
        <f>法人拠点!M261</f>
        <v>0</v>
      </c>
      <c r="N261" s="503">
        <f>共同募金拠点!K261</f>
        <v>0</v>
      </c>
      <c r="O261" s="458">
        <f>共同募金拠点!L261</f>
        <v>0</v>
      </c>
      <c r="P261" s="504">
        <f>共同募金拠点!M261</f>
        <v>0</v>
      </c>
      <c r="Q261" s="505">
        <f>訪問拠点!K261</f>
        <v>0</v>
      </c>
      <c r="R261" s="458">
        <f>訪問拠点!L261</f>
        <v>0</v>
      </c>
      <c r="S261" s="459">
        <f>訪問拠点!M261</f>
        <v>0</v>
      </c>
      <c r="T261" s="503">
        <f>通所拠点!K261</f>
        <v>0</v>
      </c>
      <c r="U261" s="458">
        <f>通所拠点!L261</f>
        <v>0</v>
      </c>
      <c r="V261" s="504">
        <f>通所拠点!M261</f>
        <v>0</v>
      </c>
      <c r="W261" s="505">
        <f t="shared" si="14"/>
        <v>0</v>
      </c>
      <c r="X261" s="458">
        <f t="shared" si="12"/>
        <v>0</v>
      </c>
      <c r="Y261" s="459">
        <f t="shared" ref="Y261:Y324" si="15">SUM(M261+P261+S261+V261)</f>
        <v>0</v>
      </c>
    </row>
    <row r="262" spans="1:25" ht="27.95" customHeight="1" thickBot="1" x14ac:dyDescent="0.2">
      <c r="A262" s="201"/>
      <c r="B262" s="80"/>
      <c r="C262" s="313"/>
      <c r="D262" s="314"/>
      <c r="E262" s="314"/>
      <c r="F262" s="307"/>
      <c r="G262" s="308"/>
      <c r="H262" s="633"/>
      <c r="I262" s="409" t="s">
        <v>531</v>
      </c>
      <c r="J262" s="429"/>
      <c r="K262" s="518">
        <f>法人拠点!K262</f>
        <v>0</v>
      </c>
      <c r="L262" s="476">
        <f>法人拠点!L262</f>
        <v>0</v>
      </c>
      <c r="M262" s="519">
        <f>法人拠点!M262</f>
        <v>0</v>
      </c>
      <c r="N262" s="520">
        <f>共同募金拠点!K262</f>
        <v>0</v>
      </c>
      <c r="O262" s="476">
        <f>共同募金拠点!L262</f>
        <v>0</v>
      </c>
      <c r="P262" s="521">
        <f>共同募金拠点!M262</f>
        <v>0</v>
      </c>
      <c r="Q262" s="518">
        <f>訪問拠点!K262</f>
        <v>0</v>
      </c>
      <c r="R262" s="476">
        <f>訪問拠点!L262</f>
        <v>0</v>
      </c>
      <c r="S262" s="519">
        <f>訪問拠点!M262</f>
        <v>0</v>
      </c>
      <c r="T262" s="520">
        <f>通所拠点!K262</f>
        <v>0</v>
      </c>
      <c r="U262" s="476">
        <f>通所拠点!L262</f>
        <v>0</v>
      </c>
      <c r="V262" s="521">
        <f>通所拠点!M262</f>
        <v>0</v>
      </c>
      <c r="W262" s="518">
        <f t="shared" si="14"/>
        <v>0</v>
      </c>
      <c r="X262" s="476">
        <f t="shared" si="12"/>
        <v>0</v>
      </c>
      <c r="Y262" s="519">
        <f t="shared" si="15"/>
        <v>0</v>
      </c>
    </row>
    <row r="263" spans="1:25" ht="27.95" customHeight="1" thickBot="1" x14ac:dyDescent="0.2">
      <c r="A263" s="201"/>
      <c r="B263" s="80"/>
      <c r="C263" s="313"/>
      <c r="D263" s="314"/>
      <c r="E263" s="314"/>
      <c r="F263" s="307"/>
      <c r="G263" s="414"/>
      <c r="H263" s="699" t="s">
        <v>191</v>
      </c>
      <c r="I263" s="699"/>
      <c r="J263" s="700"/>
      <c r="K263" s="434">
        <f>法人拠点!K263</f>
        <v>5608</v>
      </c>
      <c r="L263" s="410">
        <f>法人拠点!L263</f>
        <v>0</v>
      </c>
      <c r="M263" s="411">
        <f>法人拠点!M263</f>
        <v>5608</v>
      </c>
      <c r="N263" s="430">
        <f>共同募金拠点!K263</f>
        <v>0</v>
      </c>
      <c r="O263" s="410">
        <f>共同募金拠点!L263</f>
        <v>0</v>
      </c>
      <c r="P263" s="438">
        <f>共同募金拠点!M263</f>
        <v>0</v>
      </c>
      <c r="Q263" s="434">
        <f>訪問拠点!K263</f>
        <v>0</v>
      </c>
      <c r="R263" s="410">
        <f>訪問拠点!L263</f>
        <v>0</v>
      </c>
      <c r="S263" s="411">
        <f>訪問拠点!M263</f>
        <v>0</v>
      </c>
      <c r="T263" s="430">
        <f>通所拠点!K263</f>
        <v>0</v>
      </c>
      <c r="U263" s="410">
        <f>通所拠点!L263</f>
        <v>0</v>
      </c>
      <c r="V263" s="438">
        <f>通所拠点!M263</f>
        <v>0</v>
      </c>
      <c r="W263" s="434">
        <f t="shared" si="14"/>
        <v>5608</v>
      </c>
      <c r="X263" s="410">
        <f t="shared" si="12"/>
        <v>0</v>
      </c>
      <c r="Y263" s="411">
        <f t="shared" si="15"/>
        <v>5608</v>
      </c>
    </row>
    <row r="264" spans="1:25" ht="27.95" customHeight="1" thickBot="1" x14ac:dyDescent="0.2">
      <c r="A264" s="201"/>
      <c r="B264" s="80"/>
      <c r="C264" s="313"/>
      <c r="D264" s="314"/>
      <c r="E264" s="314"/>
      <c r="F264" s="310"/>
      <c r="G264" s="33"/>
      <c r="H264" s="699" t="s">
        <v>192</v>
      </c>
      <c r="I264" s="699"/>
      <c r="J264" s="700"/>
      <c r="K264" s="434">
        <f>法人拠点!K264</f>
        <v>-5608</v>
      </c>
      <c r="L264" s="410">
        <f>法人拠点!L264</f>
        <v>0</v>
      </c>
      <c r="M264" s="411">
        <f>法人拠点!M264</f>
        <v>-5608</v>
      </c>
      <c r="N264" s="430">
        <f>共同募金拠点!K264</f>
        <v>0</v>
      </c>
      <c r="O264" s="410">
        <f>共同募金拠点!L264</f>
        <v>0</v>
      </c>
      <c r="P264" s="438">
        <f>共同募金拠点!M264</f>
        <v>0</v>
      </c>
      <c r="Q264" s="434">
        <f>訪問拠点!K264</f>
        <v>0</v>
      </c>
      <c r="R264" s="410">
        <f>訪問拠点!L264</f>
        <v>0</v>
      </c>
      <c r="S264" s="411">
        <f>訪問拠点!M264</f>
        <v>0</v>
      </c>
      <c r="T264" s="430">
        <f>通所拠点!K264</f>
        <v>0</v>
      </c>
      <c r="U264" s="410">
        <f>通所拠点!L264</f>
        <v>0</v>
      </c>
      <c r="V264" s="438">
        <f>通所拠点!M264</f>
        <v>0</v>
      </c>
      <c r="W264" s="434">
        <f t="shared" si="14"/>
        <v>-5608</v>
      </c>
      <c r="X264" s="410">
        <f t="shared" ref="X264:X327" si="16">SUM(L264+O264+R264+U264)</f>
        <v>0</v>
      </c>
      <c r="Y264" s="411">
        <f t="shared" si="15"/>
        <v>-5608</v>
      </c>
    </row>
    <row r="265" spans="1:25" ht="27.95" customHeight="1" x14ac:dyDescent="0.15">
      <c r="A265" s="201"/>
      <c r="B265" s="80"/>
      <c r="C265" s="313"/>
      <c r="D265" s="314"/>
      <c r="E265" s="314"/>
      <c r="F265" s="739" t="s">
        <v>697</v>
      </c>
      <c r="G265" s="708" t="s">
        <v>4</v>
      </c>
      <c r="H265" s="639" t="s">
        <v>533</v>
      </c>
      <c r="I265" s="274"/>
      <c r="J265" s="424"/>
      <c r="K265" s="522">
        <f>法人拠点!K265</f>
        <v>0</v>
      </c>
      <c r="L265" s="489">
        <f>法人拠点!L265</f>
        <v>0</v>
      </c>
      <c r="M265" s="523">
        <f>法人拠点!M265</f>
        <v>0</v>
      </c>
      <c r="N265" s="524">
        <f>共同募金拠点!K265</f>
        <v>0</v>
      </c>
      <c r="O265" s="489">
        <f>共同募金拠点!L265</f>
        <v>0</v>
      </c>
      <c r="P265" s="525">
        <f>共同募金拠点!M265</f>
        <v>0</v>
      </c>
      <c r="Q265" s="522">
        <f>訪問拠点!K265</f>
        <v>0</v>
      </c>
      <c r="R265" s="489">
        <f>訪問拠点!L265</f>
        <v>0</v>
      </c>
      <c r="S265" s="523">
        <f>訪問拠点!M265</f>
        <v>0</v>
      </c>
      <c r="T265" s="524">
        <f>通所拠点!K265</f>
        <v>0</v>
      </c>
      <c r="U265" s="489">
        <f>通所拠点!L265</f>
        <v>0</v>
      </c>
      <c r="V265" s="525">
        <f>通所拠点!M265</f>
        <v>0</v>
      </c>
      <c r="W265" s="522">
        <f t="shared" si="14"/>
        <v>0</v>
      </c>
      <c r="X265" s="489">
        <f t="shared" si="16"/>
        <v>0</v>
      </c>
      <c r="Y265" s="523">
        <f t="shared" si="15"/>
        <v>0</v>
      </c>
    </row>
    <row r="266" spans="1:25" ht="27.95" customHeight="1" thickBot="1" x14ac:dyDescent="0.2">
      <c r="A266" s="201"/>
      <c r="B266" s="80"/>
      <c r="C266" s="313"/>
      <c r="D266" s="314"/>
      <c r="E266" s="314"/>
      <c r="F266" s="701"/>
      <c r="G266" s="709"/>
      <c r="H266" s="634"/>
      <c r="I266" s="368" t="s">
        <v>533</v>
      </c>
      <c r="J266" s="423"/>
      <c r="K266" s="506">
        <f>法人拠点!K266</f>
        <v>0</v>
      </c>
      <c r="L266" s="479">
        <f>法人拠点!L266</f>
        <v>0</v>
      </c>
      <c r="M266" s="507">
        <f>法人拠点!M266</f>
        <v>0</v>
      </c>
      <c r="N266" s="508">
        <f>共同募金拠点!K266</f>
        <v>0</v>
      </c>
      <c r="O266" s="479">
        <f>共同募金拠点!L266</f>
        <v>0</v>
      </c>
      <c r="P266" s="509">
        <f>共同募金拠点!M266</f>
        <v>0</v>
      </c>
      <c r="Q266" s="506">
        <f>訪問拠点!K266</f>
        <v>0</v>
      </c>
      <c r="R266" s="479">
        <f>訪問拠点!L266</f>
        <v>0</v>
      </c>
      <c r="S266" s="507">
        <f>訪問拠点!M266</f>
        <v>0</v>
      </c>
      <c r="T266" s="508">
        <f>通所拠点!K266</f>
        <v>0</v>
      </c>
      <c r="U266" s="479">
        <f>通所拠点!L266</f>
        <v>0</v>
      </c>
      <c r="V266" s="509">
        <f>通所拠点!M266</f>
        <v>0</v>
      </c>
      <c r="W266" s="506">
        <f t="shared" si="14"/>
        <v>0</v>
      </c>
      <c r="X266" s="479">
        <f t="shared" si="16"/>
        <v>0</v>
      </c>
      <c r="Y266" s="507">
        <f t="shared" si="15"/>
        <v>0</v>
      </c>
    </row>
    <row r="267" spans="1:25" ht="27.95" customHeight="1" x14ac:dyDescent="0.15">
      <c r="A267" s="201"/>
      <c r="B267" s="80"/>
      <c r="C267" s="313"/>
      <c r="D267" s="314"/>
      <c r="E267" s="314"/>
      <c r="F267" s="701"/>
      <c r="G267" s="709"/>
      <c r="H267" s="639" t="s">
        <v>577</v>
      </c>
      <c r="I267" s="274"/>
      <c r="J267" s="424"/>
      <c r="K267" s="522">
        <f>法人拠点!K267</f>
        <v>1000</v>
      </c>
      <c r="L267" s="489">
        <f>法人拠点!L267</f>
        <v>0</v>
      </c>
      <c r="M267" s="523">
        <f>法人拠点!M267</f>
        <v>1000</v>
      </c>
      <c r="N267" s="524">
        <f>共同募金拠点!K267</f>
        <v>0</v>
      </c>
      <c r="O267" s="489">
        <f>共同募金拠点!L267</f>
        <v>0</v>
      </c>
      <c r="P267" s="525">
        <f>共同募金拠点!M267</f>
        <v>0</v>
      </c>
      <c r="Q267" s="522">
        <f>訪問拠点!K267</f>
        <v>5500</v>
      </c>
      <c r="R267" s="489">
        <f>訪問拠点!L267</f>
        <v>0</v>
      </c>
      <c r="S267" s="523">
        <f>訪問拠点!M267</f>
        <v>5500</v>
      </c>
      <c r="T267" s="524">
        <f>通所拠点!K267</f>
        <v>600</v>
      </c>
      <c r="U267" s="489">
        <f>通所拠点!L267</f>
        <v>0</v>
      </c>
      <c r="V267" s="525">
        <f>通所拠点!M267</f>
        <v>600</v>
      </c>
      <c r="W267" s="522">
        <f t="shared" si="14"/>
        <v>7100</v>
      </c>
      <c r="X267" s="489">
        <f t="shared" si="16"/>
        <v>0</v>
      </c>
      <c r="Y267" s="523">
        <f t="shared" si="15"/>
        <v>7100</v>
      </c>
    </row>
    <row r="268" spans="1:25" ht="27.95" customHeight="1" x14ac:dyDescent="0.15">
      <c r="A268" s="201"/>
      <c r="B268" s="80"/>
      <c r="C268" s="313"/>
      <c r="D268" s="314"/>
      <c r="E268" s="314"/>
      <c r="F268" s="701"/>
      <c r="G268" s="709"/>
      <c r="H268" s="633"/>
      <c r="I268" s="273" t="s">
        <v>535</v>
      </c>
      <c r="J268" s="419"/>
      <c r="K268" s="505">
        <f>法人拠点!K268</f>
        <v>0</v>
      </c>
      <c r="L268" s="458">
        <f>法人拠点!L268</f>
        <v>0</v>
      </c>
      <c r="M268" s="459">
        <f>法人拠点!M268</f>
        <v>0</v>
      </c>
      <c r="N268" s="503">
        <f>共同募金拠点!K268</f>
        <v>0</v>
      </c>
      <c r="O268" s="458">
        <f>共同募金拠点!L268</f>
        <v>0</v>
      </c>
      <c r="P268" s="504">
        <f>共同募金拠点!M268</f>
        <v>0</v>
      </c>
      <c r="Q268" s="505">
        <f>訪問拠点!K268</f>
        <v>0</v>
      </c>
      <c r="R268" s="458">
        <f>訪問拠点!L268</f>
        <v>0</v>
      </c>
      <c r="S268" s="459">
        <f>訪問拠点!M268</f>
        <v>0</v>
      </c>
      <c r="T268" s="503">
        <f>通所拠点!K268</f>
        <v>0</v>
      </c>
      <c r="U268" s="458">
        <f>通所拠点!L268</f>
        <v>0</v>
      </c>
      <c r="V268" s="504">
        <f>通所拠点!M268</f>
        <v>0</v>
      </c>
      <c r="W268" s="505">
        <f t="shared" si="14"/>
        <v>0</v>
      </c>
      <c r="X268" s="458">
        <f t="shared" si="16"/>
        <v>0</v>
      </c>
      <c r="Y268" s="459">
        <f t="shared" si="15"/>
        <v>0</v>
      </c>
    </row>
    <row r="269" spans="1:25" ht="27.95" customHeight="1" x14ac:dyDescent="0.15">
      <c r="A269" s="201"/>
      <c r="B269" s="80"/>
      <c r="C269" s="313"/>
      <c r="D269" s="314"/>
      <c r="E269" s="314"/>
      <c r="F269" s="701"/>
      <c r="G269" s="709"/>
      <c r="H269" s="633"/>
      <c r="I269" s="273" t="s">
        <v>536</v>
      </c>
      <c r="J269" s="419"/>
      <c r="K269" s="505">
        <f>法人拠点!K269</f>
        <v>0</v>
      </c>
      <c r="L269" s="458">
        <f>法人拠点!L269</f>
        <v>0</v>
      </c>
      <c r="M269" s="459">
        <f>法人拠点!M269</f>
        <v>0</v>
      </c>
      <c r="N269" s="503">
        <f>共同募金拠点!K269</f>
        <v>0</v>
      </c>
      <c r="O269" s="458">
        <f>共同募金拠点!L269</f>
        <v>0</v>
      </c>
      <c r="P269" s="504">
        <f>共同募金拠点!M269</f>
        <v>0</v>
      </c>
      <c r="Q269" s="505">
        <f>訪問拠点!K269</f>
        <v>0</v>
      </c>
      <c r="R269" s="458">
        <f>訪問拠点!L269</f>
        <v>0</v>
      </c>
      <c r="S269" s="459">
        <f>訪問拠点!M269</f>
        <v>0</v>
      </c>
      <c r="T269" s="503">
        <f>通所拠点!K269</f>
        <v>0</v>
      </c>
      <c r="U269" s="458">
        <f>通所拠点!L269</f>
        <v>0</v>
      </c>
      <c r="V269" s="504">
        <f>通所拠点!M269</f>
        <v>0</v>
      </c>
      <c r="W269" s="505">
        <f t="shared" si="14"/>
        <v>0</v>
      </c>
      <c r="X269" s="458">
        <f t="shared" si="16"/>
        <v>0</v>
      </c>
      <c r="Y269" s="459">
        <f t="shared" si="15"/>
        <v>0</v>
      </c>
    </row>
    <row r="270" spans="1:25" ht="27.95" customHeight="1" x14ac:dyDescent="0.15">
      <c r="A270" s="201"/>
      <c r="B270" s="80"/>
      <c r="C270" s="313"/>
      <c r="D270" s="314"/>
      <c r="E270" s="314"/>
      <c r="F270" s="701"/>
      <c r="G270" s="709"/>
      <c r="H270" s="633"/>
      <c r="I270" s="695" t="s">
        <v>578</v>
      </c>
      <c r="J270" s="419"/>
      <c r="K270" s="505">
        <f>法人拠点!K270</f>
        <v>1000</v>
      </c>
      <c r="L270" s="458">
        <f>法人拠点!L270</f>
        <v>0</v>
      </c>
      <c r="M270" s="459">
        <f>法人拠点!M270</f>
        <v>1000</v>
      </c>
      <c r="N270" s="503">
        <f>共同募金拠点!K270</f>
        <v>0</v>
      </c>
      <c r="O270" s="458">
        <f>共同募金拠点!L270</f>
        <v>0</v>
      </c>
      <c r="P270" s="504">
        <f>共同募金拠点!M270</f>
        <v>0</v>
      </c>
      <c r="Q270" s="505">
        <f>訪問拠点!K270</f>
        <v>5500</v>
      </c>
      <c r="R270" s="458">
        <f>訪問拠点!L270</f>
        <v>0</v>
      </c>
      <c r="S270" s="459">
        <f>訪問拠点!M270</f>
        <v>5500</v>
      </c>
      <c r="T270" s="503">
        <f>通所拠点!K270</f>
        <v>600</v>
      </c>
      <c r="U270" s="458">
        <f>通所拠点!L270</f>
        <v>0</v>
      </c>
      <c r="V270" s="504">
        <f>通所拠点!M270</f>
        <v>600</v>
      </c>
      <c r="W270" s="505">
        <f t="shared" si="14"/>
        <v>7100</v>
      </c>
      <c r="X270" s="458">
        <f t="shared" si="16"/>
        <v>0</v>
      </c>
      <c r="Y270" s="459">
        <f t="shared" si="15"/>
        <v>7100</v>
      </c>
    </row>
    <row r="271" spans="1:25" ht="27.95" customHeight="1" x14ac:dyDescent="0.15">
      <c r="A271" s="201"/>
      <c r="B271" s="80"/>
      <c r="C271" s="313"/>
      <c r="D271" s="314"/>
      <c r="E271" s="314"/>
      <c r="F271" s="701"/>
      <c r="G271" s="709"/>
      <c r="H271" s="633"/>
      <c r="I271" s="696"/>
      <c r="J271" s="420" t="s">
        <v>537</v>
      </c>
      <c r="K271" s="505">
        <f>法人拠点!K271</f>
        <v>1000</v>
      </c>
      <c r="L271" s="458">
        <f>法人拠点!L271</f>
        <v>0</v>
      </c>
      <c r="M271" s="459">
        <f>法人拠点!M271</f>
        <v>1000</v>
      </c>
      <c r="N271" s="503">
        <f>共同募金拠点!K271</f>
        <v>0</v>
      </c>
      <c r="O271" s="458">
        <f>共同募金拠点!L271</f>
        <v>0</v>
      </c>
      <c r="P271" s="504">
        <f>共同募金拠点!M271</f>
        <v>0</v>
      </c>
      <c r="Q271" s="505">
        <f>訪問拠点!K271</f>
        <v>0</v>
      </c>
      <c r="R271" s="458">
        <f>訪問拠点!L271</f>
        <v>0</v>
      </c>
      <c r="S271" s="459">
        <f>訪問拠点!M271</f>
        <v>0</v>
      </c>
      <c r="T271" s="503">
        <f>通所拠点!K271</f>
        <v>600</v>
      </c>
      <c r="U271" s="458">
        <f>通所拠点!L271</f>
        <v>0</v>
      </c>
      <c r="V271" s="504">
        <f>通所拠点!M271</f>
        <v>600</v>
      </c>
      <c r="W271" s="505">
        <f t="shared" si="14"/>
        <v>1600</v>
      </c>
      <c r="X271" s="458">
        <f t="shared" si="16"/>
        <v>0</v>
      </c>
      <c r="Y271" s="459">
        <f t="shared" si="15"/>
        <v>1600</v>
      </c>
    </row>
    <row r="272" spans="1:25" ht="27.95" customHeight="1" x14ac:dyDescent="0.15">
      <c r="A272" s="201"/>
      <c r="B272" s="80"/>
      <c r="C272" s="313"/>
      <c r="D272" s="314"/>
      <c r="E272" s="314"/>
      <c r="F272" s="701"/>
      <c r="G272" s="709"/>
      <c r="H272" s="633"/>
      <c r="I272" s="696"/>
      <c r="J272" s="420" t="s">
        <v>538</v>
      </c>
      <c r="K272" s="505">
        <f>法人拠点!K272</f>
        <v>0</v>
      </c>
      <c r="L272" s="458">
        <f>法人拠点!L272</f>
        <v>0</v>
      </c>
      <c r="M272" s="459">
        <f>法人拠点!M272</f>
        <v>0</v>
      </c>
      <c r="N272" s="503">
        <f>共同募金拠点!K272</f>
        <v>0</v>
      </c>
      <c r="O272" s="458">
        <f>共同募金拠点!L272</f>
        <v>0</v>
      </c>
      <c r="P272" s="504">
        <f>共同募金拠点!M272</f>
        <v>0</v>
      </c>
      <c r="Q272" s="505">
        <f>訪問拠点!K272</f>
        <v>5500</v>
      </c>
      <c r="R272" s="458">
        <f>訪問拠点!L272</f>
        <v>0</v>
      </c>
      <c r="S272" s="459">
        <f>訪問拠点!M272</f>
        <v>5500</v>
      </c>
      <c r="T272" s="503">
        <f>通所拠点!K272</f>
        <v>0</v>
      </c>
      <c r="U272" s="458">
        <f>通所拠点!L272</f>
        <v>0</v>
      </c>
      <c r="V272" s="504">
        <f>通所拠点!M272</f>
        <v>0</v>
      </c>
      <c r="W272" s="505">
        <f t="shared" si="14"/>
        <v>5500</v>
      </c>
      <c r="X272" s="458">
        <f t="shared" si="16"/>
        <v>0</v>
      </c>
      <c r="Y272" s="459">
        <f t="shared" si="15"/>
        <v>5500</v>
      </c>
    </row>
    <row r="273" spans="1:25" ht="27.95" customHeight="1" thickBot="1" x14ac:dyDescent="0.2">
      <c r="A273" s="201"/>
      <c r="B273" s="80"/>
      <c r="C273" s="313"/>
      <c r="D273" s="314"/>
      <c r="E273" s="314"/>
      <c r="F273" s="701"/>
      <c r="G273" s="709"/>
      <c r="H273" s="634"/>
      <c r="I273" s="698"/>
      <c r="J273" s="421" t="s">
        <v>534</v>
      </c>
      <c r="K273" s="506">
        <f>法人拠点!K273</f>
        <v>0</v>
      </c>
      <c r="L273" s="479">
        <f>法人拠点!L273</f>
        <v>0</v>
      </c>
      <c r="M273" s="507">
        <f>法人拠点!M273</f>
        <v>0</v>
      </c>
      <c r="N273" s="508">
        <f>共同募金拠点!K273</f>
        <v>0</v>
      </c>
      <c r="O273" s="479">
        <f>共同募金拠点!L273</f>
        <v>0</v>
      </c>
      <c r="P273" s="509">
        <f>共同募金拠点!M273</f>
        <v>0</v>
      </c>
      <c r="Q273" s="506">
        <f>訪問拠点!K273</f>
        <v>0</v>
      </c>
      <c r="R273" s="479">
        <f>訪問拠点!L273</f>
        <v>0</v>
      </c>
      <c r="S273" s="507">
        <f>訪問拠点!M273</f>
        <v>0</v>
      </c>
      <c r="T273" s="508">
        <f>通所拠点!K273</f>
        <v>0</v>
      </c>
      <c r="U273" s="479">
        <f>通所拠点!L273</f>
        <v>0</v>
      </c>
      <c r="V273" s="509">
        <f>通所拠点!M273</f>
        <v>0</v>
      </c>
      <c r="W273" s="506">
        <f t="shared" si="14"/>
        <v>0</v>
      </c>
      <c r="X273" s="479">
        <f t="shared" si="16"/>
        <v>0</v>
      </c>
      <c r="Y273" s="507">
        <f t="shared" si="15"/>
        <v>0</v>
      </c>
    </row>
    <row r="274" spans="1:25" ht="27.95" customHeight="1" x14ac:dyDescent="0.15">
      <c r="A274" s="201"/>
      <c r="B274" s="80"/>
      <c r="C274" s="313"/>
      <c r="D274" s="314"/>
      <c r="E274" s="314"/>
      <c r="F274" s="290"/>
      <c r="G274" s="709"/>
      <c r="H274" s="639" t="s">
        <v>210</v>
      </c>
      <c r="I274" s="274"/>
      <c r="J274" s="424"/>
      <c r="K274" s="510">
        <f>法人拠点!K274</f>
        <v>200</v>
      </c>
      <c r="L274" s="486">
        <f>法人拠点!L274</f>
        <v>0</v>
      </c>
      <c r="M274" s="511">
        <f>法人拠点!M274</f>
        <v>200</v>
      </c>
      <c r="N274" s="512">
        <f>共同募金拠点!K274</f>
        <v>0</v>
      </c>
      <c r="O274" s="486">
        <f>共同募金拠点!L274</f>
        <v>0</v>
      </c>
      <c r="P274" s="513">
        <f>共同募金拠点!M274</f>
        <v>0</v>
      </c>
      <c r="Q274" s="510">
        <f>訪問拠点!K274</f>
        <v>0</v>
      </c>
      <c r="R274" s="486">
        <f>訪問拠点!L274</f>
        <v>0</v>
      </c>
      <c r="S274" s="511">
        <f>訪問拠点!M274</f>
        <v>0</v>
      </c>
      <c r="T274" s="512">
        <f>通所拠点!K274</f>
        <v>0</v>
      </c>
      <c r="U274" s="486">
        <f>通所拠点!L274</f>
        <v>0</v>
      </c>
      <c r="V274" s="513">
        <f>通所拠点!M274</f>
        <v>0</v>
      </c>
      <c r="W274" s="510">
        <f t="shared" si="14"/>
        <v>200</v>
      </c>
      <c r="X274" s="486">
        <f t="shared" si="16"/>
        <v>0</v>
      </c>
      <c r="Y274" s="511">
        <f t="shared" si="15"/>
        <v>200</v>
      </c>
    </row>
    <row r="275" spans="1:25" ht="27.95" customHeight="1" thickBot="1" x14ac:dyDescent="0.2">
      <c r="A275" s="201"/>
      <c r="B275" s="80"/>
      <c r="C275" s="313"/>
      <c r="D275" s="314"/>
      <c r="E275" s="314"/>
      <c r="F275" s="290"/>
      <c r="G275" s="709"/>
      <c r="H275" s="634"/>
      <c r="I275" s="368" t="s">
        <v>210</v>
      </c>
      <c r="J275" s="423"/>
      <c r="K275" s="506">
        <f>法人拠点!K275</f>
        <v>200</v>
      </c>
      <c r="L275" s="479">
        <f>法人拠点!L275</f>
        <v>0</v>
      </c>
      <c r="M275" s="507">
        <f>法人拠点!M275</f>
        <v>200</v>
      </c>
      <c r="N275" s="508">
        <f>共同募金拠点!K275</f>
        <v>0</v>
      </c>
      <c r="O275" s="479">
        <f>共同募金拠点!L275</f>
        <v>0</v>
      </c>
      <c r="P275" s="509">
        <f>共同募金拠点!M275</f>
        <v>0</v>
      </c>
      <c r="Q275" s="506">
        <f>訪問拠点!K275</f>
        <v>0</v>
      </c>
      <c r="R275" s="479">
        <f>訪問拠点!L275</f>
        <v>0</v>
      </c>
      <c r="S275" s="507">
        <f>訪問拠点!M275</f>
        <v>0</v>
      </c>
      <c r="T275" s="508">
        <f>通所拠点!K275</f>
        <v>0</v>
      </c>
      <c r="U275" s="479">
        <f>通所拠点!L275</f>
        <v>0</v>
      </c>
      <c r="V275" s="509">
        <f>通所拠点!M275</f>
        <v>0</v>
      </c>
      <c r="W275" s="506">
        <f t="shared" si="14"/>
        <v>200</v>
      </c>
      <c r="X275" s="479">
        <f t="shared" si="16"/>
        <v>0</v>
      </c>
      <c r="Y275" s="507">
        <f t="shared" si="15"/>
        <v>200</v>
      </c>
    </row>
    <row r="276" spans="1:25" ht="27.95" customHeight="1" x14ac:dyDescent="0.15">
      <c r="A276" s="201"/>
      <c r="B276" s="80"/>
      <c r="C276" s="313"/>
      <c r="D276" s="314"/>
      <c r="E276" s="314"/>
      <c r="F276" s="290"/>
      <c r="G276" s="709"/>
      <c r="H276" s="633" t="s">
        <v>539</v>
      </c>
      <c r="I276" s="365"/>
      <c r="J276" s="425"/>
      <c r="K276" s="514">
        <f>法人拠点!K276</f>
        <v>0</v>
      </c>
      <c r="L276" s="478">
        <f>法人拠点!L276</f>
        <v>0</v>
      </c>
      <c r="M276" s="515">
        <f>法人拠点!M276</f>
        <v>0</v>
      </c>
      <c r="N276" s="516">
        <f>共同募金拠点!K276</f>
        <v>0</v>
      </c>
      <c r="O276" s="478">
        <f>共同募金拠点!L276</f>
        <v>0</v>
      </c>
      <c r="P276" s="517">
        <f>共同募金拠点!M276</f>
        <v>0</v>
      </c>
      <c r="Q276" s="514">
        <f>訪問拠点!K276</f>
        <v>0</v>
      </c>
      <c r="R276" s="478">
        <f>訪問拠点!L276</f>
        <v>0</v>
      </c>
      <c r="S276" s="515">
        <f>訪問拠点!M276</f>
        <v>0</v>
      </c>
      <c r="T276" s="516">
        <f>通所拠点!K276</f>
        <v>0</v>
      </c>
      <c r="U276" s="478">
        <f>通所拠点!L276</f>
        <v>0</v>
      </c>
      <c r="V276" s="517">
        <f>通所拠点!M276</f>
        <v>0</v>
      </c>
      <c r="W276" s="514">
        <f t="shared" si="14"/>
        <v>0</v>
      </c>
      <c r="X276" s="478">
        <f t="shared" si="16"/>
        <v>0</v>
      </c>
      <c r="Y276" s="515">
        <f t="shared" si="15"/>
        <v>0</v>
      </c>
    </row>
    <row r="277" spans="1:25" ht="27.95" customHeight="1" x14ac:dyDescent="0.15">
      <c r="A277" s="201"/>
      <c r="B277" s="80"/>
      <c r="C277" s="313"/>
      <c r="D277" s="314"/>
      <c r="E277" s="314"/>
      <c r="F277" s="290"/>
      <c r="G277" s="709"/>
      <c r="H277" s="635"/>
      <c r="I277" s="273" t="s">
        <v>539</v>
      </c>
      <c r="J277" s="419"/>
      <c r="K277" s="505">
        <f>法人拠点!K277</f>
        <v>0</v>
      </c>
      <c r="L277" s="458">
        <f>法人拠点!L277</f>
        <v>0</v>
      </c>
      <c r="M277" s="459">
        <f>法人拠点!M277</f>
        <v>0</v>
      </c>
      <c r="N277" s="503">
        <f>共同募金拠点!K277</f>
        <v>0</v>
      </c>
      <c r="O277" s="458">
        <f>共同募金拠点!L277</f>
        <v>0</v>
      </c>
      <c r="P277" s="504">
        <f>共同募金拠点!M277</f>
        <v>0</v>
      </c>
      <c r="Q277" s="505">
        <f>訪問拠点!K277</f>
        <v>0</v>
      </c>
      <c r="R277" s="458">
        <f>訪問拠点!L277</f>
        <v>0</v>
      </c>
      <c r="S277" s="459">
        <f>訪問拠点!M277</f>
        <v>0</v>
      </c>
      <c r="T277" s="503">
        <f>通所拠点!K277</f>
        <v>0</v>
      </c>
      <c r="U277" s="458">
        <f>通所拠点!L277</f>
        <v>0</v>
      </c>
      <c r="V277" s="504">
        <f>通所拠点!M277</f>
        <v>0</v>
      </c>
      <c r="W277" s="505">
        <f t="shared" si="14"/>
        <v>0</v>
      </c>
      <c r="X277" s="458">
        <f t="shared" si="16"/>
        <v>0</v>
      </c>
      <c r="Y277" s="459">
        <f t="shared" si="15"/>
        <v>0</v>
      </c>
    </row>
    <row r="278" spans="1:25" ht="27.95" customHeight="1" x14ac:dyDescent="0.15">
      <c r="A278" s="201"/>
      <c r="B278" s="80"/>
      <c r="C278" s="313"/>
      <c r="D278" s="314"/>
      <c r="E278" s="314"/>
      <c r="F278" s="290"/>
      <c r="G278" s="709"/>
      <c r="H278" s="632" t="s">
        <v>540</v>
      </c>
      <c r="I278" s="273"/>
      <c r="J278" s="419"/>
      <c r="K278" s="505">
        <f>法人拠点!K278</f>
        <v>0</v>
      </c>
      <c r="L278" s="458">
        <f>法人拠点!L278</f>
        <v>0</v>
      </c>
      <c r="M278" s="459">
        <f>法人拠点!M278</f>
        <v>0</v>
      </c>
      <c r="N278" s="503">
        <f>共同募金拠点!K278</f>
        <v>0</v>
      </c>
      <c r="O278" s="458">
        <f>共同募金拠点!L278</f>
        <v>0</v>
      </c>
      <c r="P278" s="504">
        <f>共同募金拠点!M278</f>
        <v>0</v>
      </c>
      <c r="Q278" s="505">
        <f>訪問拠点!K278</f>
        <v>0</v>
      </c>
      <c r="R278" s="458">
        <f>訪問拠点!L278</f>
        <v>0</v>
      </c>
      <c r="S278" s="459">
        <f>訪問拠点!M278</f>
        <v>0</v>
      </c>
      <c r="T278" s="503">
        <f>通所拠点!K278</f>
        <v>0</v>
      </c>
      <c r="U278" s="458">
        <f>通所拠点!L278</f>
        <v>0</v>
      </c>
      <c r="V278" s="504">
        <f>通所拠点!M278</f>
        <v>0</v>
      </c>
      <c r="W278" s="505">
        <f t="shared" ref="W278" si="17">SUM(K278+N278+Q278+T278)</f>
        <v>0</v>
      </c>
      <c r="X278" s="458">
        <f t="shared" si="16"/>
        <v>0</v>
      </c>
      <c r="Y278" s="459">
        <f t="shared" si="15"/>
        <v>0</v>
      </c>
    </row>
    <row r="279" spans="1:25" ht="27.95" customHeight="1" x14ac:dyDescent="0.15">
      <c r="A279" s="201"/>
      <c r="B279" s="80"/>
      <c r="C279" s="313"/>
      <c r="D279" s="314"/>
      <c r="E279" s="314"/>
      <c r="F279" s="290"/>
      <c r="G279" s="709"/>
      <c r="H279" s="635"/>
      <c r="I279" s="273" t="s">
        <v>540</v>
      </c>
      <c r="J279" s="419"/>
      <c r="K279" s="505">
        <f>法人拠点!K279</f>
        <v>0</v>
      </c>
      <c r="L279" s="458">
        <f>法人拠点!L279</f>
        <v>0</v>
      </c>
      <c r="M279" s="459">
        <f>法人拠点!M279</f>
        <v>0</v>
      </c>
      <c r="N279" s="503">
        <f>共同募金拠点!K279</f>
        <v>0</v>
      </c>
      <c r="O279" s="458">
        <f>共同募金拠点!L279</f>
        <v>0</v>
      </c>
      <c r="P279" s="504">
        <f>共同募金拠点!M279</f>
        <v>0</v>
      </c>
      <c r="Q279" s="505">
        <f>訪問拠点!K279</f>
        <v>0</v>
      </c>
      <c r="R279" s="458">
        <f>訪問拠点!L279</f>
        <v>0</v>
      </c>
      <c r="S279" s="459">
        <f>訪問拠点!M279</f>
        <v>0</v>
      </c>
      <c r="T279" s="503">
        <f>通所拠点!K279</f>
        <v>0</v>
      </c>
      <c r="U279" s="458">
        <f>通所拠点!L279</f>
        <v>0</v>
      </c>
      <c r="V279" s="504">
        <f>通所拠点!M279</f>
        <v>0</v>
      </c>
      <c r="W279" s="505">
        <f t="shared" ref="W279:W328" si="18">SUM(K279+N279+Q279+T279)</f>
        <v>0</v>
      </c>
      <c r="X279" s="458">
        <f t="shared" si="16"/>
        <v>0</v>
      </c>
      <c r="Y279" s="459">
        <f t="shared" si="15"/>
        <v>0</v>
      </c>
    </row>
    <row r="280" spans="1:25" ht="27.95" customHeight="1" x14ac:dyDescent="0.15">
      <c r="A280" s="201"/>
      <c r="B280" s="80"/>
      <c r="C280" s="313"/>
      <c r="D280" s="314"/>
      <c r="E280" s="314"/>
      <c r="F280" s="290"/>
      <c r="G280" s="709"/>
      <c r="H280" s="632" t="s">
        <v>579</v>
      </c>
      <c r="I280" s="273"/>
      <c r="J280" s="419"/>
      <c r="K280" s="505">
        <f>法人拠点!K280</f>
        <v>0</v>
      </c>
      <c r="L280" s="458">
        <f>法人拠点!L280</f>
        <v>0</v>
      </c>
      <c r="M280" s="459">
        <f>法人拠点!M280</f>
        <v>0</v>
      </c>
      <c r="N280" s="503">
        <f>共同募金拠点!K280</f>
        <v>0</v>
      </c>
      <c r="O280" s="458">
        <f>共同募金拠点!L280</f>
        <v>0</v>
      </c>
      <c r="P280" s="504">
        <f>共同募金拠点!M280</f>
        <v>0</v>
      </c>
      <c r="Q280" s="505">
        <f>訪問拠点!K280</f>
        <v>0</v>
      </c>
      <c r="R280" s="458">
        <f>訪問拠点!L280</f>
        <v>0</v>
      </c>
      <c r="S280" s="459">
        <f>訪問拠点!M280</f>
        <v>0</v>
      </c>
      <c r="T280" s="503">
        <f>通所拠点!K280</f>
        <v>0</v>
      </c>
      <c r="U280" s="458">
        <f>通所拠点!L280</f>
        <v>0</v>
      </c>
      <c r="V280" s="504">
        <f>通所拠点!M280</f>
        <v>0</v>
      </c>
      <c r="W280" s="505">
        <f t="shared" si="18"/>
        <v>0</v>
      </c>
      <c r="X280" s="458">
        <f t="shared" si="16"/>
        <v>0</v>
      </c>
      <c r="Y280" s="459">
        <f t="shared" si="15"/>
        <v>0</v>
      </c>
    </row>
    <row r="281" spans="1:25" ht="27.95" customHeight="1" x14ac:dyDescent="0.15">
      <c r="A281" s="201"/>
      <c r="B281" s="80"/>
      <c r="C281" s="313"/>
      <c r="D281" s="314"/>
      <c r="E281" s="314"/>
      <c r="F281" s="290"/>
      <c r="G281" s="709"/>
      <c r="H281" s="635"/>
      <c r="I281" s="265" t="s">
        <v>579</v>
      </c>
      <c r="J281" s="419"/>
      <c r="K281" s="505">
        <f>法人拠点!K281</f>
        <v>0</v>
      </c>
      <c r="L281" s="458">
        <f>法人拠点!L281</f>
        <v>0</v>
      </c>
      <c r="M281" s="459">
        <f>法人拠点!M281</f>
        <v>0</v>
      </c>
      <c r="N281" s="503">
        <f>共同募金拠点!K281</f>
        <v>0</v>
      </c>
      <c r="O281" s="458">
        <f>共同募金拠点!L281</f>
        <v>0</v>
      </c>
      <c r="P281" s="504">
        <f>共同募金拠点!M281</f>
        <v>0</v>
      </c>
      <c r="Q281" s="505">
        <f>訪問拠点!K281</f>
        <v>0</v>
      </c>
      <c r="R281" s="458">
        <f>訪問拠点!L281</f>
        <v>0</v>
      </c>
      <c r="S281" s="459">
        <f>訪問拠点!M281</f>
        <v>0</v>
      </c>
      <c r="T281" s="503">
        <f>通所拠点!K281</f>
        <v>0</v>
      </c>
      <c r="U281" s="458">
        <f>通所拠点!L281</f>
        <v>0</v>
      </c>
      <c r="V281" s="504">
        <f>通所拠点!M281</f>
        <v>0</v>
      </c>
      <c r="W281" s="505">
        <f t="shared" si="18"/>
        <v>0</v>
      </c>
      <c r="X281" s="458">
        <f t="shared" si="16"/>
        <v>0</v>
      </c>
      <c r="Y281" s="459">
        <f t="shared" si="15"/>
        <v>0</v>
      </c>
    </row>
    <row r="282" spans="1:25" ht="27.95" customHeight="1" x14ac:dyDescent="0.15">
      <c r="A282" s="201"/>
      <c r="B282" s="80"/>
      <c r="C282" s="313"/>
      <c r="D282" s="314"/>
      <c r="E282" s="314"/>
      <c r="F282" s="290"/>
      <c r="G282" s="709"/>
      <c r="H282" s="632" t="s">
        <v>580</v>
      </c>
      <c r="I282" s="273"/>
      <c r="J282" s="419"/>
      <c r="K282" s="505">
        <f>法人拠点!K282</f>
        <v>0</v>
      </c>
      <c r="L282" s="458">
        <f>法人拠点!L282</f>
        <v>0</v>
      </c>
      <c r="M282" s="459">
        <f>法人拠点!M282</f>
        <v>0</v>
      </c>
      <c r="N282" s="503">
        <f>共同募金拠点!K282</f>
        <v>0</v>
      </c>
      <c r="O282" s="458">
        <f>共同募金拠点!L282</f>
        <v>0</v>
      </c>
      <c r="P282" s="504">
        <f>共同募金拠点!M282</f>
        <v>0</v>
      </c>
      <c r="Q282" s="505">
        <f>訪問拠点!K282</f>
        <v>0</v>
      </c>
      <c r="R282" s="458">
        <f>訪問拠点!L282</f>
        <v>0</v>
      </c>
      <c r="S282" s="459">
        <f>訪問拠点!M282</f>
        <v>0</v>
      </c>
      <c r="T282" s="503">
        <f>通所拠点!K282</f>
        <v>0</v>
      </c>
      <c r="U282" s="458">
        <f>通所拠点!L282</f>
        <v>0</v>
      </c>
      <c r="V282" s="504">
        <f>通所拠点!M282</f>
        <v>0</v>
      </c>
      <c r="W282" s="505">
        <f t="shared" si="18"/>
        <v>0</v>
      </c>
      <c r="X282" s="458">
        <f t="shared" si="16"/>
        <v>0</v>
      </c>
      <c r="Y282" s="459">
        <f t="shared" si="15"/>
        <v>0</v>
      </c>
    </row>
    <row r="283" spans="1:25" ht="27.95" customHeight="1" x14ac:dyDescent="0.15">
      <c r="A283" s="201"/>
      <c r="B283" s="80"/>
      <c r="C283" s="313"/>
      <c r="D283" s="314"/>
      <c r="E283" s="314"/>
      <c r="F283" s="290"/>
      <c r="G283" s="709"/>
      <c r="H283" s="635"/>
      <c r="I283" s="265" t="s">
        <v>580</v>
      </c>
      <c r="J283" s="419"/>
      <c r="K283" s="505">
        <f>法人拠点!K283</f>
        <v>0</v>
      </c>
      <c r="L283" s="458">
        <f>法人拠点!L283</f>
        <v>0</v>
      </c>
      <c r="M283" s="459">
        <f>法人拠点!M283</f>
        <v>0</v>
      </c>
      <c r="N283" s="503">
        <f>共同募金拠点!K283</f>
        <v>0</v>
      </c>
      <c r="O283" s="458">
        <f>共同募金拠点!L283</f>
        <v>0</v>
      </c>
      <c r="P283" s="504">
        <f>共同募金拠点!M283</f>
        <v>0</v>
      </c>
      <c r="Q283" s="505">
        <f>訪問拠点!K283</f>
        <v>0</v>
      </c>
      <c r="R283" s="458">
        <f>訪問拠点!L283</f>
        <v>0</v>
      </c>
      <c r="S283" s="459">
        <f>訪問拠点!M283</f>
        <v>0</v>
      </c>
      <c r="T283" s="503">
        <f>通所拠点!K283</f>
        <v>0</v>
      </c>
      <c r="U283" s="458">
        <f>通所拠点!L283</f>
        <v>0</v>
      </c>
      <c r="V283" s="504">
        <f>通所拠点!M283</f>
        <v>0</v>
      </c>
      <c r="W283" s="505">
        <f t="shared" si="18"/>
        <v>0</v>
      </c>
      <c r="X283" s="458">
        <f t="shared" si="16"/>
        <v>0</v>
      </c>
      <c r="Y283" s="459">
        <f t="shared" si="15"/>
        <v>0</v>
      </c>
    </row>
    <row r="284" spans="1:25" ht="27.95" customHeight="1" x14ac:dyDescent="0.15">
      <c r="A284" s="201"/>
      <c r="B284" s="80"/>
      <c r="C284" s="313"/>
      <c r="D284" s="314"/>
      <c r="E284" s="314"/>
      <c r="F284" s="290"/>
      <c r="G284" s="709"/>
      <c r="H284" s="632" t="s">
        <v>542</v>
      </c>
      <c r="I284" s="273"/>
      <c r="J284" s="419"/>
      <c r="K284" s="505">
        <f>法人拠点!K284</f>
        <v>0</v>
      </c>
      <c r="L284" s="458">
        <f>法人拠点!L284</f>
        <v>0</v>
      </c>
      <c r="M284" s="459">
        <f>法人拠点!M284</f>
        <v>0</v>
      </c>
      <c r="N284" s="503">
        <f>共同募金拠点!K284</f>
        <v>0</v>
      </c>
      <c r="O284" s="458">
        <f>共同募金拠点!L284</f>
        <v>0</v>
      </c>
      <c r="P284" s="504">
        <f>共同募金拠点!M284</f>
        <v>0</v>
      </c>
      <c r="Q284" s="505">
        <f>訪問拠点!K284</f>
        <v>0</v>
      </c>
      <c r="R284" s="458">
        <f>訪問拠点!L284</f>
        <v>0</v>
      </c>
      <c r="S284" s="459">
        <f>訪問拠点!M284</f>
        <v>0</v>
      </c>
      <c r="T284" s="503">
        <f>通所拠点!K284</f>
        <v>0</v>
      </c>
      <c r="U284" s="458">
        <f>通所拠点!L284</f>
        <v>0</v>
      </c>
      <c r="V284" s="504">
        <f>通所拠点!M284</f>
        <v>0</v>
      </c>
      <c r="W284" s="505">
        <f t="shared" si="18"/>
        <v>0</v>
      </c>
      <c r="X284" s="458">
        <f t="shared" si="16"/>
        <v>0</v>
      </c>
      <c r="Y284" s="459">
        <f t="shared" si="15"/>
        <v>0</v>
      </c>
    </row>
    <row r="285" spans="1:25" ht="27.95" customHeight="1" x14ac:dyDescent="0.15">
      <c r="A285" s="201"/>
      <c r="B285" s="80"/>
      <c r="C285" s="313"/>
      <c r="D285" s="314"/>
      <c r="E285" s="314"/>
      <c r="F285" s="290"/>
      <c r="G285" s="709"/>
      <c r="H285" s="635"/>
      <c r="I285" s="273" t="s">
        <v>542</v>
      </c>
      <c r="J285" s="419"/>
      <c r="K285" s="505">
        <f>法人拠点!K285</f>
        <v>0</v>
      </c>
      <c r="L285" s="458">
        <f>法人拠点!L285</f>
        <v>0</v>
      </c>
      <c r="M285" s="459">
        <f>法人拠点!M285</f>
        <v>0</v>
      </c>
      <c r="N285" s="503">
        <f>共同募金拠点!K285</f>
        <v>0</v>
      </c>
      <c r="O285" s="458">
        <f>共同募金拠点!L285</f>
        <v>0</v>
      </c>
      <c r="P285" s="504">
        <f>共同募金拠点!M285</f>
        <v>0</v>
      </c>
      <c r="Q285" s="505">
        <f>訪問拠点!K285</f>
        <v>0</v>
      </c>
      <c r="R285" s="458">
        <f>訪問拠点!L285</f>
        <v>0</v>
      </c>
      <c r="S285" s="459">
        <f>訪問拠点!M285</f>
        <v>0</v>
      </c>
      <c r="T285" s="503">
        <f>通所拠点!K285</f>
        <v>0</v>
      </c>
      <c r="U285" s="458">
        <f>通所拠点!L285</f>
        <v>0</v>
      </c>
      <c r="V285" s="504">
        <f>通所拠点!M285</f>
        <v>0</v>
      </c>
      <c r="W285" s="505">
        <f t="shared" si="18"/>
        <v>0</v>
      </c>
      <c r="X285" s="458">
        <f t="shared" si="16"/>
        <v>0</v>
      </c>
      <c r="Y285" s="459">
        <f t="shared" si="15"/>
        <v>0</v>
      </c>
    </row>
    <row r="286" spans="1:25" ht="27.95" customHeight="1" x14ac:dyDescent="0.15">
      <c r="A286" s="201"/>
      <c r="B286" s="80"/>
      <c r="C286" s="313"/>
      <c r="D286" s="314"/>
      <c r="E286" s="314"/>
      <c r="F286" s="290"/>
      <c r="G286" s="709"/>
      <c r="H286" s="632" t="s">
        <v>543</v>
      </c>
      <c r="I286" s="465"/>
      <c r="J286" s="542"/>
      <c r="K286" s="437">
        <f>法人拠点!K286</f>
        <v>14500</v>
      </c>
      <c r="L286" s="417">
        <f>法人拠点!L286</f>
        <v>0</v>
      </c>
      <c r="M286" s="418">
        <f>法人拠点!M286</f>
        <v>14500</v>
      </c>
      <c r="N286" s="433">
        <f>共同募金拠点!K286</f>
        <v>0</v>
      </c>
      <c r="O286" s="417">
        <f>共同募金拠点!L286</f>
        <v>0</v>
      </c>
      <c r="P286" s="441">
        <f>共同募金拠点!M286</f>
        <v>0</v>
      </c>
      <c r="Q286" s="437">
        <f>訪問拠点!K286</f>
        <v>0</v>
      </c>
      <c r="R286" s="417">
        <f>訪問拠点!L286</f>
        <v>0</v>
      </c>
      <c r="S286" s="418">
        <f>訪問拠点!M286</f>
        <v>0</v>
      </c>
      <c r="T286" s="433">
        <f>通所拠点!K286</f>
        <v>0</v>
      </c>
      <c r="U286" s="417">
        <f>通所拠点!L286</f>
        <v>0</v>
      </c>
      <c r="V286" s="441">
        <f>通所拠点!M286</f>
        <v>0</v>
      </c>
      <c r="W286" s="437">
        <f t="shared" si="18"/>
        <v>14500</v>
      </c>
      <c r="X286" s="417">
        <f t="shared" si="16"/>
        <v>0</v>
      </c>
      <c r="Y286" s="418">
        <f t="shared" si="15"/>
        <v>14500</v>
      </c>
    </row>
    <row r="287" spans="1:25" ht="27.95" customHeight="1" thickBot="1" x14ac:dyDescent="0.2">
      <c r="A287" s="201"/>
      <c r="B287" s="80"/>
      <c r="C287" s="313"/>
      <c r="D287" s="314"/>
      <c r="E287" s="314"/>
      <c r="F287" s="290"/>
      <c r="G287" s="709"/>
      <c r="H287" s="634"/>
      <c r="I287" s="368" t="s">
        <v>543</v>
      </c>
      <c r="J287" s="423"/>
      <c r="K287" s="506">
        <f>法人拠点!K287</f>
        <v>14500</v>
      </c>
      <c r="L287" s="479">
        <f>法人拠点!L287</f>
        <v>0</v>
      </c>
      <c r="M287" s="507">
        <f>法人拠点!M287</f>
        <v>14500</v>
      </c>
      <c r="N287" s="508">
        <f>共同募金拠点!K287</f>
        <v>0</v>
      </c>
      <c r="O287" s="479">
        <f>共同募金拠点!L287</f>
        <v>0</v>
      </c>
      <c r="P287" s="509">
        <f>共同募金拠点!M287</f>
        <v>0</v>
      </c>
      <c r="Q287" s="506">
        <f>訪問拠点!K287</f>
        <v>0</v>
      </c>
      <c r="R287" s="479">
        <f>訪問拠点!L287</f>
        <v>0</v>
      </c>
      <c r="S287" s="507">
        <f>訪問拠点!M287</f>
        <v>0</v>
      </c>
      <c r="T287" s="508">
        <f>通所拠点!K287</f>
        <v>0</v>
      </c>
      <c r="U287" s="479">
        <f>通所拠点!L287</f>
        <v>0</v>
      </c>
      <c r="V287" s="509">
        <f>通所拠点!M287</f>
        <v>0</v>
      </c>
      <c r="W287" s="506">
        <f t="shared" si="18"/>
        <v>14500</v>
      </c>
      <c r="X287" s="479">
        <f t="shared" si="16"/>
        <v>0</v>
      </c>
      <c r="Y287" s="507">
        <f t="shared" si="15"/>
        <v>14500</v>
      </c>
    </row>
    <row r="288" spans="1:25" ht="27.95" customHeight="1" x14ac:dyDescent="0.15">
      <c r="A288" s="201"/>
      <c r="B288" s="80"/>
      <c r="C288" s="313"/>
      <c r="D288" s="314"/>
      <c r="E288" s="314"/>
      <c r="F288" s="290"/>
      <c r="G288" s="709"/>
      <c r="H288" s="633" t="s">
        <v>544</v>
      </c>
      <c r="I288" s="365"/>
      <c r="J288" s="425"/>
      <c r="K288" s="436">
        <f>法人拠点!K288</f>
        <v>0</v>
      </c>
      <c r="L288" s="415">
        <f>法人拠点!L288</f>
        <v>0</v>
      </c>
      <c r="M288" s="416">
        <f>法人拠点!M288</f>
        <v>0</v>
      </c>
      <c r="N288" s="432">
        <f>共同募金拠点!K288</f>
        <v>0</v>
      </c>
      <c r="O288" s="415">
        <f>共同募金拠点!L288</f>
        <v>0</v>
      </c>
      <c r="P288" s="440">
        <f>共同募金拠点!M288</f>
        <v>0</v>
      </c>
      <c r="Q288" s="436">
        <f>訪問拠点!K288</f>
        <v>0</v>
      </c>
      <c r="R288" s="415">
        <f>訪問拠点!L288</f>
        <v>0</v>
      </c>
      <c r="S288" s="416">
        <f>訪問拠点!M288</f>
        <v>0</v>
      </c>
      <c r="T288" s="432">
        <f>通所拠点!K288</f>
        <v>0</v>
      </c>
      <c r="U288" s="415">
        <f>通所拠点!L288</f>
        <v>0</v>
      </c>
      <c r="V288" s="440">
        <f>通所拠点!M288</f>
        <v>0</v>
      </c>
      <c r="W288" s="436">
        <f t="shared" si="18"/>
        <v>0</v>
      </c>
      <c r="X288" s="415">
        <f t="shared" si="16"/>
        <v>0</v>
      </c>
      <c r="Y288" s="416">
        <f t="shared" si="15"/>
        <v>0</v>
      </c>
    </row>
    <row r="289" spans="1:25" ht="27.95" customHeight="1" x14ac:dyDescent="0.15">
      <c r="A289" s="201"/>
      <c r="B289" s="80"/>
      <c r="C289" s="313"/>
      <c r="D289" s="314"/>
      <c r="E289" s="314"/>
      <c r="F289" s="290"/>
      <c r="G289" s="709"/>
      <c r="H289" s="635"/>
      <c r="I289" s="273" t="s">
        <v>544</v>
      </c>
      <c r="J289" s="419"/>
      <c r="K289" s="505">
        <f>法人拠点!K289</f>
        <v>0</v>
      </c>
      <c r="L289" s="458">
        <f>法人拠点!L289</f>
        <v>0</v>
      </c>
      <c r="M289" s="459">
        <f>法人拠点!M289</f>
        <v>0</v>
      </c>
      <c r="N289" s="503">
        <f>共同募金拠点!K289</f>
        <v>0</v>
      </c>
      <c r="O289" s="458">
        <f>共同募金拠点!L289</f>
        <v>0</v>
      </c>
      <c r="P289" s="504">
        <f>共同募金拠点!M289</f>
        <v>0</v>
      </c>
      <c r="Q289" s="505">
        <f>訪問拠点!K289</f>
        <v>0</v>
      </c>
      <c r="R289" s="458">
        <f>訪問拠点!L289</f>
        <v>0</v>
      </c>
      <c r="S289" s="459">
        <f>訪問拠点!M289</f>
        <v>0</v>
      </c>
      <c r="T289" s="503">
        <f>通所拠点!K289</f>
        <v>0</v>
      </c>
      <c r="U289" s="458">
        <f>通所拠点!L289</f>
        <v>0</v>
      </c>
      <c r="V289" s="504">
        <f>通所拠点!M289</f>
        <v>0</v>
      </c>
      <c r="W289" s="505">
        <f t="shared" si="18"/>
        <v>0</v>
      </c>
      <c r="X289" s="458">
        <f t="shared" si="16"/>
        <v>0</v>
      </c>
      <c r="Y289" s="459">
        <f t="shared" si="15"/>
        <v>0</v>
      </c>
    </row>
    <row r="290" spans="1:25" ht="27.95" customHeight="1" x14ac:dyDescent="0.15">
      <c r="A290" s="201"/>
      <c r="B290" s="80"/>
      <c r="C290" s="313"/>
      <c r="D290" s="314"/>
      <c r="E290" s="314"/>
      <c r="F290" s="290"/>
      <c r="G290" s="709"/>
      <c r="H290" s="632" t="s">
        <v>545</v>
      </c>
      <c r="I290" s="273"/>
      <c r="J290" s="419"/>
      <c r="K290" s="505">
        <f>法人拠点!K290</f>
        <v>0</v>
      </c>
      <c r="L290" s="458">
        <f>法人拠点!L290</f>
        <v>0</v>
      </c>
      <c r="M290" s="459">
        <f>法人拠点!M290</f>
        <v>0</v>
      </c>
      <c r="N290" s="503">
        <f>共同募金拠点!K290</f>
        <v>0</v>
      </c>
      <c r="O290" s="458">
        <f>共同募金拠点!L290</f>
        <v>0</v>
      </c>
      <c r="P290" s="504">
        <f>共同募金拠点!M290</f>
        <v>0</v>
      </c>
      <c r="Q290" s="505">
        <f>訪問拠点!K290</f>
        <v>0</v>
      </c>
      <c r="R290" s="458">
        <f>訪問拠点!L290</f>
        <v>0</v>
      </c>
      <c r="S290" s="459">
        <f>訪問拠点!M290</f>
        <v>0</v>
      </c>
      <c r="T290" s="503">
        <f>通所拠点!K290</f>
        <v>0</v>
      </c>
      <c r="U290" s="458">
        <f>通所拠点!L290</f>
        <v>0</v>
      </c>
      <c r="V290" s="504">
        <f>通所拠点!M290</f>
        <v>0</v>
      </c>
      <c r="W290" s="505">
        <f t="shared" si="18"/>
        <v>0</v>
      </c>
      <c r="X290" s="458">
        <f t="shared" si="16"/>
        <v>0</v>
      </c>
      <c r="Y290" s="459">
        <f t="shared" si="15"/>
        <v>0</v>
      </c>
    </row>
    <row r="291" spans="1:25" ht="27.95" customHeight="1" x14ac:dyDescent="0.15">
      <c r="A291" s="201"/>
      <c r="B291" s="80"/>
      <c r="C291" s="313"/>
      <c r="D291" s="314"/>
      <c r="E291" s="314"/>
      <c r="F291" s="290"/>
      <c r="G291" s="709"/>
      <c r="H291" s="633"/>
      <c r="I291" s="265" t="s">
        <v>547</v>
      </c>
      <c r="J291" s="419"/>
      <c r="K291" s="505">
        <f>法人拠点!K291</f>
        <v>0</v>
      </c>
      <c r="L291" s="458">
        <f>法人拠点!L291</f>
        <v>0</v>
      </c>
      <c r="M291" s="459">
        <f>法人拠点!M291</f>
        <v>0</v>
      </c>
      <c r="N291" s="503">
        <f>共同募金拠点!K291</f>
        <v>0</v>
      </c>
      <c r="O291" s="458">
        <f>共同募金拠点!L291</f>
        <v>0</v>
      </c>
      <c r="P291" s="504">
        <f>共同募金拠点!M291</f>
        <v>0</v>
      </c>
      <c r="Q291" s="505">
        <f>訪問拠点!K291</f>
        <v>0</v>
      </c>
      <c r="R291" s="458">
        <f>訪問拠点!L291</f>
        <v>0</v>
      </c>
      <c r="S291" s="459">
        <f>訪問拠点!M291</f>
        <v>0</v>
      </c>
      <c r="T291" s="503">
        <f>通所拠点!K291</f>
        <v>0</v>
      </c>
      <c r="U291" s="458">
        <f>通所拠点!L291</f>
        <v>0</v>
      </c>
      <c r="V291" s="504">
        <f>通所拠点!M291</f>
        <v>0</v>
      </c>
      <c r="W291" s="505">
        <f t="shared" si="18"/>
        <v>0</v>
      </c>
      <c r="X291" s="458">
        <f t="shared" si="16"/>
        <v>0</v>
      </c>
      <c r="Y291" s="459">
        <f t="shared" si="15"/>
        <v>0</v>
      </c>
    </row>
    <row r="292" spans="1:25" ht="27.95" customHeight="1" thickBot="1" x14ac:dyDescent="0.2">
      <c r="A292" s="201"/>
      <c r="B292" s="80"/>
      <c r="C292" s="313"/>
      <c r="D292" s="314"/>
      <c r="E292" s="314"/>
      <c r="F292" s="290"/>
      <c r="G292" s="709"/>
      <c r="H292" s="633"/>
      <c r="I292" s="275" t="s">
        <v>209</v>
      </c>
      <c r="J292" s="429"/>
      <c r="K292" s="518">
        <f>法人拠点!K292</f>
        <v>0</v>
      </c>
      <c r="L292" s="476">
        <f>法人拠点!L292</f>
        <v>0</v>
      </c>
      <c r="M292" s="519">
        <f>法人拠点!M292</f>
        <v>0</v>
      </c>
      <c r="N292" s="520">
        <f>共同募金拠点!K292</f>
        <v>0</v>
      </c>
      <c r="O292" s="476">
        <f>共同募金拠点!L292</f>
        <v>0</v>
      </c>
      <c r="P292" s="521">
        <f>共同募金拠点!M292</f>
        <v>0</v>
      </c>
      <c r="Q292" s="518">
        <f>訪問拠点!K292</f>
        <v>0</v>
      </c>
      <c r="R292" s="476">
        <f>訪問拠点!L292</f>
        <v>0</v>
      </c>
      <c r="S292" s="519">
        <f>訪問拠点!M292</f>
        <v>0</v>
      </c>
      <c r="T292" s="520">
        <f>通所拠点!K292</f>
        <v>0</v>
      </c>
      <c r="U292" s="476">
        <f>通所拠点!L292</f>
        <v>0</v>
      </c>
      <c r="V292" s="521">
        <f>通所拠点!M292</f>
        <v>0</v>
      </c>
      <c r="W292" s="518">
        <f t="shared" si="18"/>
        <v>0</v>
      </c>
      <c r="X292" s="476">
        <f t="shared" si="16"/>
        <v>0</v>
      </c>
      <c r="Y292" s="519">
        <f t="shared" si="15"/>
        <v>0</v>
      </c>
    </row>
    <row r="293" spans="1:25" ht="27.95" customHeight="1" thickBot="1" x14ac:dyDescent="0.2">
      <c r="A293" s="201"/>
      <c r="B293" s="80"/>
      <c r="C293" s="313"/>
      <c r="D293" s="314"/>
      <c r="E293" s="314"/>
      <c r="F293" s="291"/>
      <c r="G293" s="738"/>
      <c r="H293" s="705" t="s">
        <v>711</v>
      </c>
      <c r="I293" s="699"/>
      <c r="J293" s="702"/>
      <c r="K293" s="540">
        <f>法人拠点!K293</f>
        <v>15700</v>
      </c>
      <c r="L293" s="538">
        <f>法人拠点!L293</f>
        <v>0</v>
      </c>
      <c r="M293" s="541">
        <f>法人拠点!M293</f>
        <v>15700</v>
      </c>
      <c r="N293" s="537">
        <f>共同募金拠点!K293</f>
        <v>0</v>
      </c>
      <c r="O293" s="538">
        <f>共同募金拠点!L293</f>
        <v>0</v>
      </c>
      <c r="P293" s="539">
        <f>共同募金拠点!M293</f>
        <v>0</v>
      </c>
      <c r="Q293" s="540">
        <f>訪問拠点!K293</f>
        <v>5500</v>
      </c>
      <c r="R293" s="538">
        <f>訪問拠点!L293</f>
        <v>0</v>
      </c>
      <c r="S293" s="541">
        <f>訪問拠点!M293</f>
        <v>5500</v>
      </c>
      <c r="T293" s="537">
        <f>通所拠点!K293</f>
        <v>600</v>
      </c>
      <c r="U293" s="538">
        <f>通所拠点!L293</f>
        <v>0</v>
      </c>
      <c r="V293" s="539">
        <f>通所拠点!M293</f>
        <v>600</v>
      </c>
      <c r="W293" s="540">
        <f t="shared" si="18"/>
        <v>21800</v>
      </c>
      <c r="X293" s="538">
        <f t="shared" si="16"/>
        <v>0</v>
      </c>
      <c r="Y293" s="541">
        <f t="shared" si="15"/>
        <v>21800</v>
      </c>
    </row>
    <row r="294" spans="1:25" ht="27.95" customHeight="1" x14ac:dyDescent="0.15">
      <c r="A294" s="201"/>
      <c r="B294" s="80"/>
      <c r="C294" s="313"/>
      <c r="D294" s="314"/>
      <c r="E294" s="314"/>
      <c r="F294" s="290"/>
      <c r="G294" s="709" t="s">
        <v>680</v>
      </c>
      <c r="H294" s="633" t="s">
        <v>582</v>
      </c>
      <c r="I294" s="365"/>
      <c r="J294" s="425"/>
      <c r="K294" s="514">
        <f>法人拠点!K294</f>
        <v>0</v>
      </c>
      <c r="L294" s="478">
        <f>法人拠点!L294</f>
        <v>0</v>
      </c>
      <c r="M294" s="515">
        <f>法人拠点!M294</f>
        <v>0</v>
      </c>
      <c r="N294" s="516">
        <f>共同募金拠点!K294</f>
        <v>0</v>
      </c>
      <c r="O294" s="478">
        <f>共同募金拠点!L294</f>
        <v>0</v>
      </c>
      <c r="P294" s="517">
        <f>共同募金拠点!M294</f>
        <v>0</v>
      </c>
      <c r="Q294" s="514">
        <f>訪問拠点!K294</f>
        <v>0</v>
      </c>
      <c r="R294" s="478">
        <f>訪問拠点!L294</f>
        <v>0</v>
      </c>
      <c r="S294" s="515">
        <f>訪問拠点!M294</f>
        <v>0</v>
      </c>
      <c r="T294" s="516">
        <f>通所拠点!K294</f>
        <v>0</v>
      </c>
      <c r="U294" s="478">
        <f>通所拠点!L294</f>
        <v>0</v>
      </c>
      <c r="V294" s="517">
        <f>通所拠点!M294</f>
        <v>0</v>
      </c>
      <c r="W294" s="514">
        <f t="shared" si="18"/>
        <v>0</v>
      </c>
      <c r="X294" s="478">
        <f t="shared" si="16"/>
        <v>0</v>
      </c>
      <c r="Y294" s="515">
        <f t="shared" si="15"/>
        <v>0</v>
      </c>
    </row>
    <row r="295" spans="1:25" ht="27.95" customHeight="1" x14ac:dyDescent="0.15">
      <c r="A295" s="201"/>
      <c r="B295" s="80"/>
      <c r="C295" s="313"/>
      <c r="D295" s="314"/>
      <c r="E295" s="314"/>
      <c r="F295" s="290"/>
      <c r="G295" s="709"/>
      <c r="H295" s="635"/>
      <c r="I295" s="61" t="s">
        <v>582</v>
      </c>
      <c r="J295" s="419"/>
      <c r="K295" s="505">
        <f>法人拠点!K295</f>
        <v>0</v>
      </c>
      <c r="L295" s="458">
        <f>法人拠点!L295</f>
        <v>0</v>
      </c>
      <c r="M295" s="459">
        <f>法人拠点!M295</f>
        <v>0</v>
      </c>
      <c r="N295" s="503">
        <f>共同募金拠点!K295</f>
        <v>0</v>
      </c>
      <c r="O295" s="458">
        <f>共同募金拠点!L295</f>
        <v>0</v>
      </c>
      <c r="P295" s="504">
        <f>共同募金拠点!M295</f>
        <v>0</v>
      </c>
      <c r="Q295" s="505">
        <f>訪問拠点!K295</f>
        <v>0</v>
      </c>
      <c r="R295" s="458">
        <f>訪問拠点!L295</f>
        <v>0</v>
      </c>
      <c r="S295" s="459">
        <f>訪問拠点!M295</f>
        <v>0</v>
      </c>
      <c r="T295" s="503">
        <f>通所拠点!K295</f>
        <v>0</v>
      </c>
      <c r="U295" s="458">
        <f>通所拠点!L295</f>
        <v>0</v>
      </c>
      <c r="V295" s="504">
        <f>通所拠点!M295</f>
        <v>0</v>
      </c>
      <c r="W295" s="505">
        <f t="shared" si="18"/>
        <v>0</v>
      </c>
      <c r="X295" s="458">
        <f t="shared" si="16"/>
        <v>0</v>
      </c>
      <c r="Y295" s="459">
        <f t="shared" si="15"/>
        <v>0</v>
      </c>
    </row>
    <row r="296" spans="1:25" ht="27.95" customHeight="1" x14ac:dyDescent="0.15">
      <c r="A296" s="201"/>
      <c r="B296" s="80"/>
      <c r="C296" s="313"/>
      <c r="D296" s="314"/>
      <c r="E296" s="314"/>
      <c r="F296" s="290"/>
      <c r="G296" s="709"/>
      <c r="H296" s="632" t="s">
        <v>221</v>
      </c>
      <c r="I296" s="273"/>
      <c r="J296" s="419"/>
      <c r="K296" s="505">
        <f>法人拠点!K296</f>
        <v>0</v>
      </c>
      <c r="L296" s="458">
        <f>法人拠点!L296</f>
        <v>0</v>
      </c>
      <c r="M296" s="459">
        <f>法人拠点!M296</f>
        <v>0</v>
      </c>
      <c r="N296" s="503">
        <f>共同募金拠点!K296</f>
        <v>0</v>
      </c>
      <c r="O296" s="458">
        <f>共同募金拠点!L296</f>
        <v>0</v>
      </c>
      <c r="P296" s="504">
        <f>共同募金拠点!M296</f>
        <v>0</v>
      </c>
      <c r="Q296" s="505">
        <f>訪問拠点!K296</f>
        <v>0</v>
      </c>
      <c r="R296" s="458">
        <f>訪問拠点!L296</f>
        <v>0</v>
      </c>
      <c r="S296" s="459">
        <f>訪問拠点!M296</f>
        <v>0</v>
      </c>
      <c r="T296" s="503">
        <f>通所拠点!K296</f>
        <v>0</v>
      </c>
      <c r="U296" s="458">
        <f>通所拠点!L296</f>
        <v>0</v>
      </c>
      <c r="V296" s="504">
        <f>通所拠点!M296</f>
        <v>0</v>
      </c>
      <c r="W296" s="505">
        <f t="shared" si="18"/>
        <v>0</v>
      </c>
      <c r="X296" s="458">
        <f t="shared" si="16"/>
        <v>0</v>
      </c>
      <c r="Y296" s="459">
        <f t="shared" si="15"/>
        <v>0</v>
      </c>
    </row>
    <row r="297" spans="1:25" ht="27.95" customHeight="1" x14ac:dyDescent="0.15">
      <c r="A297" s="201"/>
      <c r="B297" s="80"/>
      <c r="C297" s="313"/>
      <c r="D297" s="314"/>
      <c r="E297" s="314"/>
      <c r="F297" s="290"/>
      <c r="G297" s="709"/>
      <c r="H297" s="635"/>
      <c r="I297" s="273" t="s">
        <v>221</v>
      </c>
      <c r="J297" s="419"/>
      <c r="K297" s="505">
        <f>法人拠点!K297</f>
        <v>0</v>
      </c>
      <c r="L297" s="458">
        <f>法人拠点!L297</f>
        <v>0</v>
      </c>
      <c r="M297" s="459">
        <f>法人拠点!M297</f>
        <v>0</v>
      </c>
      <c r="N297" s="503">
        <f>共同募金拠点!K297</f>
        <v>0</v>
      </c>
      <c r="O297" s="458">
        <f>共同募金拠点!L297</f>
        <v>0</v>
      </c>
      <c r="P297" s="504">
        <f>共同募金拠点!M297</f>
        <v>0</v>
      </c>
      <c r="Q297" s="505">
        <f>訪問拠点!K297</f>
        <v>0</v>
      </c>
      <c r="R297" s="458">
        <f>訪問拠点!L297</f>
        <v>0</v>
      </c>
      <c r="S297" s="459">
        <f>訪問拠点!M297</f>
        <v>0</v>
      </c>
      <c r="T297" s="503">
        <f>通所拠点!K297</f>
        <v>0</v>
      </c>
      <c r="U297" s="458">
        <f>通所拠点!L297</f>
        <v>0</v>
      </c>
      <c r="V297" s="504">
        <f>通所拠点!M297</f>
        <v>0</v>
      </c>
      <c r="W297" s="505">
        <f t="shared" si="18"/>
        <v>0</v>
      </c>
      <c r="X297" s="458">
        <f t="shared" si="16"/>
        <v>0</v>
      </c>
      <c r="Y297" s="459">
        <f t="shared" si="15"/>
        <v>0</v>
      </c>
    </row>
    <row r="298" spans="1:25" ht="27.95" customHeight="1" x14ac:dyDescent="0.15">
      <c r="A298" s="201"/>
      <c r="B298" s="80"/>
      <c r="C298" s="313"/>
      <c r="D298" s="314"/>
      <c r="E298" s="314"/>
      <c r="F298" s="290"/>
      <c r="G298" s="709"/>
      <c r="H298" s="632" t="s">
        <v>549</v>
      </c>
      <c r="I298" s="273"/>
      <c r="J298" s="419"/>
      <c r="K298" s="505">
        <f>法人拠点!K298</f>
        <v>0</v>
      </c>
      <c r="L298" s="458">
        <f>法人拠点!L298</f>
        <v>0</v>
      </c>
      <c r="M298" s="459">
        <f>法人拠点!M298</f>
        <v>0</v>
      </c>
      <c r="N298" s="503">
        <f>共同募金拠点!K298</f>
        <v>0</v>
      </c>
      <c r="O298" s="458">
        <f>共同募金拠点!L298</f>
        <v>0</v>
      </c>
      <c r="P298" s="504">
        <f>共同募金拠点!M298</f>
        <v>0</v>
      </c>
      <c r="Q298" s="505">
        <f>訪問拠点!K298</f>
        <v>0</v>
      </c>
      <c r="R298" s="458">
        <f>訪問拠点!L298</f>
        <v>0</v>
      </c>
      <c r="S298" s="459">
        <f>訪問拠点!M298</f>
        <v>0</v>
      </c>
      <c r="T298" s="503">
        <f>通所拠点!K298</f>
        <v>0</v>
      </c>
      <c r="U298" s="458">
        <f>通所拠点!L298</f>
        <v>0</v>
      </c>
      <c r="V298" s="504">
        <f>通所拠点!M298</f>
        <v>0</v>
      </c>
      <c r="W298" s="505">
        <f t="shared" si="18"/>
        <v>0</v>
      </c>
      <c r="X298" s="458">
        <f t="shared" si="16"/>
        <v>0</v>
      </c>
      <c r="Y298" s="459">
        <f t="shared" si="15"/>
        <v>0</v>
      </c>
    </row>
    <row r="299" spans="1:25" ht="27.95" customHeight="1" thickBot="1" x14ac:dyDescent="0.2">
      <c r="A299" s="201"/>
      <c r="B299" s="80"/>
      <c r="C299" s="313"/>
      <c r="D299" s="314"/>
      <c r="E299" s="314"/>
      <c r="F299" s="290"/>
      <c r="G299" s="709"/>
      <c r="H299" s="634"/>
      <c r="I299" s="368" t="s">
        <v>549</v>
      </c>
      <c r="J299" s="423"/>
      <c r="K299" s="506">
        <f>法人拠点!K299</f>
        <v>0</v>
      </c>
      <c r="L299" s="479">
        <f>法人拠点!L299</f>
        <v>0</v>
      </c>
      <c r="M299" s="507">
        <f>法人拠点!M299</f>
        <v>0</v>
      </c>
      <c r="N299" s="508">
        <f>共同募金拠点!K299</f>
        <v>0</v>
      </c>
      <c r="O299" s="479">
        <f>共同募金拠点!L299</f>
        <v>0</v>
      </c>
      <c r="P299" s="509">
        <f>共同募金拠点!M299</f>
        <v>0</v>
      </c>
      <c r="Q299" s="506">
        <f>訪問拠点!K299</f>
        <v>0</v>
      </c>
      <c r="R299" s="479">
        <f>訪問拠点!L299</f>
        <v>0</v>
      </c>
      <c r="S299" s="507">
        <f>訪問拠点!M299</f>
        <v>0</v>
      </c>
      <c r="T299" s="508">
        <f>通所拠点!K299</f>
        <v>0</v>
      </c>
      <c r="U299" s="479">
        <f>通所拠点!L299</f>
        <v>0</v>
      </c>
      <c r="V299" s="509">
        <f>通所拠点!M299</f>
        <v>0</v>
      </c>
      <c r="W299" s="506">
        <f t="shared" si="18"/>
        <v>0</v>
      </c>
      <c r="X299" s="479">
        <f t="shared" si="16"/>
        <v>0</v>
      </c>
      <c r="Y299" s="507">
        <f t="shared" si="15"/>
        <v>0</v>
      </c>
    </row>
    <row r="300" spans="1:25" ht="27.95" customHeight="1" x14ac:dyDescent="0.15">
      <c r="A300" s="201"/>
      <c r="B300" s="80"/>
      <c r="C300" s="313"/>
      <c r="D300" s="314"/>
      <c r="E300" s="314"/>
      <c r="F300" s="290"/>
      <c r="G300" s="709"/>
      <c r="H300" s="639" t="s">
        <v>551</v>
      </c>
      <c r="I300" s="274"/>
      <c r="J300" s="424"/>
      <c r="K300" s="510">
        <f>法人拠点!K300</f>
        <v>2625</v>
      </c>
      <c r="L300" s="486">
        <f>法人拠点!L300</f>
        <v>0</v>
      </c>
      <c r="M300" s="511">
        <f>法人拠点!M300</f>
        <v>2625</v>
      </c>
      <c r="N300" s="512">
        <f>共同募金拠点!K300</f>
        <v>0</v>
      </c>
      <c r="O300" s="486">
        <f>共同募金拠点!L300</f>
        <v>0</v>
      </c>
      <c r="P300" s="513">
        <f>共同募金拠点!M300</f>
        <v>0</v>
      </c>
      <c r="Q300" s="510">
        <f>訪問拠点!K300</f>
        <v>297</v>
      </c>
      <c r="R300" s="486">
        <f>訪問拠点!L300</f>
        <v>0</v>
      </c>
      <c r="S300" s="511">
        <f>訪問拠点!M300</f>
        <v>297</v>
      </c>
      <c r="T300" s="512">
        <f>通所拠点!K300</f>
        <v>627</v>
      </c>
      <c r="U300" s="486">
        <f>通所拠点!L300</f>
        <v>0</v>
      </c>
      <c r="V300" s="513">
        <f>通所拠点!M300</f>
        <v>627</v>
      </c>
      <c r="W300" s="510">
        <f t="shared" si="18"/>
        <v>3549</v>
      </c>
      <c r="X300" s="486">
        <f t="shared" si="16"/>
        <v>0</v>
      </c>
      <c r="Y300" s="511">
        <f t="shared" si="15"/>
        <v>3549</v>
      </c>
    </row>
    <row r="301" spans="1:25" ht="27.95" customHeight="1" x14ac:dyDescent="0.15">
      <c r="A301" s="201"/>
      <c r="B301" s="80"/>
      <c r="C301" s="313"/>
      <c r="D301" s="314"/>
      <c r="E301" s="314"/>
      <c r="F301" s="290"/>
      <c r="G301" s="709"/>
      <c r="H301" s="633"/>
      <c r="I301" s="273" t="s">
        <v>552</v>
      </c>
      <c r="J301" s="419"/>
      <c r="K301" s="505">
        <f>法人拠点!K301</f>
        <v>125</v>
      </c>
      <c r="L301" s="458">
        <f>法人拠点!L301</f>
        <v>0</v>
      </c>
      <c r="M301" s="459">
        <f>法人拠点!M301</f>
        <v>125</v>
      </c>
      <c r="N301" s="503">
        <f>共同募金拠点!K301</f>
        <v>0</v>
      </c>
      <c r="O301" s="458">
        <f>共同募金拠点!L301</f>
        <v>0</v>
      </c>
      <c r="P301" s="504">
        <f>共同募金拠点!M301</f>
        <v>0</v>
      </c>
      <c r="Q301" s="505">
        <f>訪問拠点!K301</f>
        <v>297</v>
      </c>
      <c r="R301" s="458">
        <f>訪問拠点!L301</f>
        <v>0</v>
      </c>
      <c r="S301" s="459">
        <f>訪問拠点!M301</f>
        <v>297</v>
      </c>
      <c r="T301" s="503">
        <f>通所拠点!K301</f>
        <v>627</v>
      </c>
      <c r="U301" s="458">
        <f>通所拠点!L301</f>
        <v>0</v>
      </c>
      <c r="V301" s="504">
        <f>通所拠点!M301</f>
        <v>627</v>
      </c>
      <c r="W301" s="505">
        <f t="shared" si="18"/>
        <v>1049</v>
      </c>
      <c r="X301" s="458">
        <f t="shared" si="16"/>
        <v>0</v>
      </c>
      <c r="Y301" s="459">
        <f t="shared" si="15"/>
        <v>1049</v>
      </c>
    </row>
    <row r="302" spans="1:25" ht="27.95" customHeight="1" x14ac:dyDescent="0.15">
      <c r="A302" s="201"/>
      <c r="B302" s="80"/>
      <c r="C302" s="313"/>
      <c r="D302" s="314"/>
      <c r="E302" s="314"/>
      <c r="F302" s="290"/>
      <c r="G302" s="709"/>
      <c r="H302" s="633"/>
      <c r="I302" s="273" t="s">
        <v>553</v>
      </c>
      <c r="J302" s="419"/>
      <c r="K302" s="505">
        <f>法人拠点!K302</f>
        <v>0</v>
      </c>
      <c r="L302" s="458">
        <f>法人拠点!L302</f>
        <v>0</v>
      </c>
      <c r="M302" s="459">
        <f>法人拠点!M302</f>
        <v>0</v>
      </c>
      <c r="N302" s="503">
        <f>共同募金拠点!K302</f>
        <v>0</v>
      </c>
      <c r="O302" s="458">
        <f>共同募金拠点!L302</f>
        <v>0</v>
      </c>
      <c r="P302" s="504">
        <f>共同募金拠点!M302</f>
        <v>0</v>
      </c>
      <c r="Q302" s="505">
        <f>訪問拠点!K302</f>
        <v>0</v>
      </c>
      <c r="R302" s="458">
        <f>訪問拠点!L302</f>
        <v>0</v>
      </c>
      <c r="S302" s="459">
        <f>訪問拠点!M302</f>
        <v>0</v>
      </c>
      <c r="T302" s="503">
        <f>通所拠点!K302</f>
        <v>0</v>
      </c>
      <c r="U302" s="458">
        <f>通所拠点!L302</f>
        <v>0</v>
      </c>
      <c r="V302" s="504">
        <f>通所拠点!M302</f>
        <v>0</v>
      </c>
      <c r="W302" s="505">
        <f t="shared" si="18"/>
        <v>0</v>
      </c>
      <c r="X302" s="458">
        <f t="shared" si="16"/>
        <v>0</v>
      </c>
      <c r="Y302" s="459">
        <f t="shared" si="15"/>
        <v>0</v>
      </c>
    </row>
    <row r="303" spans="1:25" ht="27.95" customHeight="1" x14ac:dyDescent="0.15">
      <c r="A303" s="201"/>
      <c r="B303" s="80"/>
      <c r="C303" s="313"/>
      <c r="D303" s="314"/>
      <c r="E303" s="314"/>
      <c r="F303" s="290"/>
      <c r="G303" s="709"/>
      <c r="H303" s="633"/>
      <c r="I303" s="695" t="s">
        <v>554</v>
      </c>
      <c r="J303" s="419"/>
      <c r="K303" s="505">
        <f>法人拠点!K303</f>
        <v>2500</v>
      </c>
      <c r="L303" s="458">
        <f>法人拠点!L303</f>
        <v>0</v>
      </c>
      <c r="M303" s="459">
        <f>法人拠点!M303</f>
        <v>2500</v>
      </c>
      <c r="N303" s="503">
        <f>共同募金拠点!K303</f>
        <v>0</v>
      </c>
      <c r="O303" s="458">
        <f>共同募金拠点!L303</f>
        <v>0</v>
      </c>
      <c r="P303" s="504">
        <f>共同募金拠点!M303</f>
        <v>0</v>
      </c>
      <c r="Q303" s="505">
        <f>訪問拠点!K303</f>
        <v>0</v>
      </c>
      <c r="R303" s="458">
        <f>訪問拠点!L303</f>
        <v>0</v>
      </c>
      <c r="S303" s="459">
        <f>訪問拠点!M303</f>
        <v>0</v>
      </c>
      <c r="T303" s="503">
        <f>通所拠点!K303</f>
        <v>0</v>
      </c>
      <c r="U303" s="458">
        <f>通所拠点!L303</f>
        <v>0</v>
      </c>
      <c r="V303" s="504">
        <f>通所拠点!M303</f>
        <v>0</v>
      </c>
      <c r="W303" s="505">
        <f t="shared" si="18"/>
        <v>2500</v>
      </c>
      <c r="X303" s="458">
        <f t="shared" si="16"/>
        <v>0</v>
      </c>
      <c r="Y303" s="459">
        <f t="shared" si="15"/>
        <v>2500</v>
      </c>
    </row>
    <row r="304" spans="1:25" ht="27.95" customHeight="1" x14ac:dyDescent="0.15">
      <c r="A304" s="201"/>
      <c r="B304" s="80"/>
      <c r="C304" s="313"/>
      <c r="D304" s="314"/>
      <c r="E304" s="314"/>
      <c r="F304" s="290"/>
      <c r="G304" s="709"/>
      <c r="H304" s="633"/>
      <c r="I304" s="696"/>
      <c r="J304" s="420" t="s">
        <v>555</v>
      </c>
      <c r="K304" s="505">
        <f>法人拠点!K304</f>
        <v>0</v>
      </c>
      <c r="L304" s="458">
        <f>法人拠点!L304</f>
        <v>0</v>
      </c>
      <c r="M304" s="459">
        <f>法人拠点!M304</f>
        <v>0</v>
      </c>
      <c r="N304" s="503">
        <f>共同募金拠点!K304</f>
        <v>0</v>
      </c>
      <c r="O304" s="458">
        <f>共同募金拠点!L304</f>
        <v>0</v>
      </c>
      <c r="P304" s="504">
        <f>共同募金拠点!M304</f>
        <v>0</v>
      </c>
      <c r="Q304" s="505">
        <f>訪問拠点!K304</f>
        <v>0</v>
      </c>
      <c r="R304" s="458">
        <f>訪問拠点!L304</f>
        <v>0</v>
      </c>
      <c r="S304" s="459">
        <f>訪問拠点!M304</f>
        <v>0</v>
      </c>
      <c r="T304" s="503">
        <f>通所拠点!K304</f>
        <v>0</v>
      </c>
      <c r="U304" s="458">
        <f>通所拠点!L304</f>
        <v>0</v>
      </c>
      <c r="V304" s="504">
        <f>通所拠点!M304</f>
        <v>0</v>
      </c>
      <c r="W304" s="505">
        <f t="shared" si="18"/>
        <v>0</v>
      </c>
      <c r="X304" s="458">
        <f t="shared" si="16"/>
        <v>0</v>
      </c>
      <c r="Y304" s="459">
        <f t="shared" si="15"/>
        <v>0</v>
      </c>
    </row>
    <row r="305" spans="1:25" ht="27.95" customHeight="1" x14ac:dyDescent="0.15">
      <c r="A305" s="201"/>
      <c r="B305" s="80"/>
      <c r="C305" s="313"/>
      <c r="D305" s="314"/>
      <c r="E305" s="314"/>
      <c r="F305" s="290"/>
      <c r="G305" s="709"/>
      <c r="H305" s="633"/>
      <c r="I305" s="696"/>
      <c r="J305" s="420" t="s">
        <v>556</v>
      </c>
      <c r="K305" s="505">
        <f>法人拠点!K305</f>
        <v>0</v>
      </c>
      <c r="L305" s="458">
        <f>法人拠点!L305</f>
        <v>0</v>
      </c>
      <c r="M305" s="459">
        <f>法人拠点!M305</f>
        <v>0</v>
      </c>
      <c r="N305" s="503">
        <f>共同募金拠点!K305</f>
        <v>0</v>
      </c>
      <c r="O305" s="458">
        <f>共同募金拠点!L305</f>
        <v>0</v>
      </c>
      <c r="P305" s="504">
        <f>共同募金拠点!M305</f>
        <v>0</v>
      </c>
      <c r="Q305" s="505">
        <f>訪問拠点!K305</f>
        <v>0</v>
      </c>
      <c r="R305" s="458">
        <f>訪問拠点!L305</f>
        <v>0</v>
      </c>
      <c r="S305" s="459">
        <f>訪問拠点!M305</f>
        <v>0</v>
      </c>
      <c r="T305" s="503">
        <f>通所拠点!K305</f>
        <v>0</v>
      </c>
      <c r="U305" s="458">
        <f>通所拠点!L305</f>
        <v>0</v>
      </c>
      <c r="V305" s="504">
        <f>通所拠点!M305</f>
        <v>0</v>
      </c>
      <c r="W305" s="505">
        <f t="shared" si="18"/>
        <v>0</v>
      </c>
      <c r="X305" s="458">
        <f t="shared" si="16"/>
        <v>0</v>
      </c>
      <c r="Y305" s="459">
        <f t="shared" si="15"/>
        <v>0</v>
      </c>
    </row>
    <row r="306" spans="1:25" ht="27.95" customHeight="1" thickBot="1" x14ac:dyDescent="0.2">
      <c r="A306" s="201"/>
      <c r="B306" s="80"/>
      <c r="C306" s="313"/>
      <c r="D306" s="314"/>
      <c r="E306" s="314"/>
      <c r="F306" s="290"/>
      <c r="G306" s="709"/>
      <c r="H306" s="634"/>
      <c r="I306" s="698"/>
      <c r="J306" s="421" t="s">
        <v>550</v>
      </c>
      <c r="K306" s="506">
        <f>法人拠点!K306</f>
        <v>2500</v>
      </c>
      <c r="L306" s="479">
        <f>法人拠点!L306</f>
        <v>0</v>
      </c>
      <c r="M306" s="507">
        <f>法人拠点!M306</f>
        <v>2500</v>
      </c>
      <c r="N306" s="508">
        <f>共同募金拠点!K306</f>
        <v>0</v>
      </c>
      <c r="O306" s="479">
        <f>共同募金拠点!L306</f>
        <v>0</v>
      </c>
      <c r="P306" s="509">
        <f>共同募金拠点!M306</f>
        <v>0</v>
      </c>
      <c r="Q306" s="506">
        <f>訪問拠点!K306</f>
        <v>0</v>
      </c>
      <c r="R306" s="479">
        <f>訪問拠点!L306</f>
        <v>0</v>
      </c>
      <c r="S306" s="507">
        <f>訪問拠点!M306</f>
        <v>0</v>
      </c>
      <c r="T306" s="508">
        <f>通所拠点!K306</f>
        <v>0</v>
      </c>
      <c r="U306" s="479">
        <f>通所拠点!L306</f>
        <v>0</v>
      </c>
      <c r="V306" s="509">
        <f>通所拠点!M306</f>
        <v>0</v>
      </c>
      <c r="W306" s="506">
        <f t="shared" si="18"/>
        <v>2500</v>
      </c>
      <c r="X306" s="479">
        <f t="shared" si="16"/>
        <v>0</v>
      </c>
      <c r="Y306" s="507">
        <f t="shared" si="15"/>
        <v>2500</v>
      </c>
    </row>
    <row r="307" spans="1:25" ht="27.95" customHeight="1" x14ac:dyDescent="0.15">
      <c r="A307" s="201"/>
      <c r="B307" s="80"/>
      <c r="C307" s="313"/>
      <c r="D307" s="314"/>
      <c r="E307" s="314"/>
      <c r="F307" s="290"/>
      <c r="G307" s="709"/>
      <c r="H307" s="633" t="s">
        <v>557</v>
      </c>
      <c r="I307" s="365"/>
      <c r="J307" s="425"/>
      <c r="K307" s="514">
        <f>法人拠点!K307</f>
        <v>0</v>
      </c>
      <c r="L307" s="478">
        <f>法人拠点!L307</f>
        <v>0</v>
      </c>
      <c r="M307" s="515">
        <f>法人拠点!M307</f>
        <v>0</v>
      </c>
      <c r="N307" s="516">
        <f>共同募金拠点!K307</f>
        <v>0</v>
      </c>
      <c r="O307" s="478">
        <f>共同募金拠点!L307</f>
        <v>0</v>
      </c>
      <c r="P307" s="517">
        <f>共同募金拠点!M307</f>
        <v>0</v>
      </c>
      <c r="Q307" s="514">
        <f>訪問拠点!K307</f>
        <v>0</v>
      </c>
      <c r="R307" s="478">
        <f>訪問拠点!L307</f>
        <v>0</v>
      </c>
      <c r="S307" s="515">
        <f>訪問拠点!M307</f>
        <v>0</v>
      </c>
      <c r="T307" s="516">
        <f>通所拠点!K307</f>
        <v>0</v>
      </c>
      <c r="U307" s="478">
        <f>通所拠点!L307</f>
        <v>0</v>
      </c>
      <c r="V307" s="517">
        <f>通所拠点!M307</f>
        <v>0</v>
      </c>
      <c r="W307" s="514">
        <f t="shared" si="18"/>
        <v>0</v>
      </c>
      <c r="X307" s="478">
        <f t="shared" si="16"/>
        <v>0</v>
      </c>
      <c r="Y307" s="515">
        <f t="shared" si="15"/>
        <v>0</v>
      </c>
    </row>
    <row r="308" spans="1:25" ht="27.95" customHeight="1" x14ac:dyDescent="0.15">
      <c r="A308" s="201"/>
      <c r="B308" s="80"/>
      <c r="C308" s="313"/>
      <c r="D308" s="314"/>
      <c r="E308" s="314"/>
      <c r="F308" s="701" t="s">
        <v>697</v>
      </c>
      <c r="G308" s="709"/>
      <c r="H308" s="635"/>
      <c r="I308" s="273" t="s">
        <v>557</v>
      </c>
      <c r="J308" s="419"/>
      <c r="K308" s="505">
        <f>法人拠点!K308</f>
        <v>0</v>
      </c>
      <c r="L308" s="458">
        <f>法人拠点!L308</f>
        <v>0</v>
      </c>
      <c r="M308" s="459">
        <f>法人拠点!M308</f>
        <v>0</v>
      </c>
      <c r="N308" s="503">
        <f>共同募金拠点!K308</f>
        <v>0</v>
      </c>
      <c r="O308" s="458">
        <f>共同募金拠点!L308</f>
        <v>0</v>
      </c>
      <c r="P308" s="504">
        <f>共同募金拠点!M308</f>
        <v>0</v>
      </c>
      <c r="Q308" s="505">
        <f>訪問拠点!K308</f>
        <v>0</v>
      </c>
      <c r="R308" s="458">
        <f>訪問拠点!L308</f>
        <v>0</v>
      </c>
      <c r="S308" s="459">
        <f>訪問拠点!M308</f>
        <v>0</v>
      </c>
      <c r="T308" s="503">
        <f>通所拠点!K308</f>
        <v>0</v>
      </c>
      <c r="U308" s="458">
        <f>通所拠点!L308</f>
        <v>0</v>
      </c>
      <c r="V308" s="504">
        <f>通所拠点!M308</f>
        <v>0</v>
      </c>
      <c r="W308" s="505">
        <f t="shared" si="18"/>
        <v>0</v>
      </c>
      <c r="X308" s="458">
        <f t="shared" si="16"/>
        <v>0</v>
      </c>
      <c r="Y308" s="459">
        <f t="shared" si="15"/>
        <v>0</v>
      </c>
    </row>
    <row r="309" spans="1:25" ht="27.95" customHeight="1" x14ac:dyDescent="0.15">
      <c r="A309" s="201"/>
      <c r="B309" s="80"/>
      <c r="C309" s="313"/>
      <c r="D309" s="314"/>
      <c r="E309" s="314"/>
      <c r="F309" s="701"/>
      <c r="G309" s="709"/>
      <c r="H309" s="632" t="s">
        <v>583</v>
      </c>
      <c r="I309" s="273"/>
      <c r="J309" s="419"/>
      <c r="K309" s="505">
        <f>法人拠点!K309</f>
        <v>0</v>
      </c>
      <c r="L309" s="458">
        <f>法人拠点!L309</f>
        <v>0</v>
      </c>
      <c r="M309" s="459">
        <f>法人拠点!M309</f>
        <v>0</v>
      </c>
      <c r="N309" s="503">
        <f>共同募金拠点!K309</f>
        <v>0</v>
      </c>
      <c r="O309" s="458">
        <f>共同募金拠点!L309</f>
        <v>0</v>
      </c>
      <c r="P309" s="504">
        <f>共同募金拠点!M309</f>
        <v>0</v>
      </c>
      <c r="Q309" s="505">
        <f>訪問拠点!K309</f>
        <v>0</v>
      </c>
      <c r="R309" s="458">
        <f>訪問拠点!L309</f>
        <v>0</v>
      </c>
      <c r="S309" s="459">
        <f>訪問拠点!M309</f>
        <v>0</v>
      </c>
      <c r="T309" s="503">
        <f>通所拠点!K309</f>
        <v>0</v>
      </c>
      <c r="U309" s="458">
        <f>通所拠点!L309</f>
        <v>0</v>
      </c>
      <c r="V309" s="504">
        <f>通所拠点!M309</f>
        <v>0</v>
      </c>
      <c r="W309" s="505">
        <f t="shared" si="18"/>
        <v>0</v>
      </c>
      <c r="X309" s="458">
        <f t="shared" si="16"/>
        <v>0</v>
      </c>
      <c r="Y309" s="459">
        <f t="shared" si="15"/>
        <v>0</v>
      </c>
    </row>
    <row r="310" spans="1:25" ht="27.95" customHeight="1" x14ac:dyDescent="0.15">
      <c r="A310" s="201"/>
      <c r="B310" s="80"/>
      <c r="C310" s="313"/>
      <c r="D310" s="314"/>
      <c r="E310" s="314"/>
      <c r="F310" s="701"/>
      <c r="G310" s="709"/>
      <c r="H310" s="635"/>
      <c r="I310" s="265" t="s">
        <v>583</v>
      </c>
      <c r="J310" s="419"/>
      <c r="K310" s="505">
        <f>法人拠点!K310</f>
        <v>0</v>
      </c>
      <c r="L310" s="458">
        <f>法人拠点!L310</f>
        <v>0</v>
      </c>
      <c r="M310" s="459">
        <f>法人拠点!M310</f>
        <v>0</v>
      </c>
      <c r="N310" s="503">
        <f>共同募金拠点!K310</f>
        <v>0</v>
      </c>
      <c r="O310" s="458">
        <f>共同募金拠点!L310</f>
        <v>0</v>
      </c>
      <c r="P310" s="504">
        <f>共同募金拠点!M310</f>
        <v>0</v>
      </c>
      <c r="Q310" s="505">
        <f>訪問拠点!K310</f>
        <v>0</v>
      </c>
      <c r="R310" s="458">
        <f>訪問拠点!L310</f>
        <v>0</v>
      </c>
      <c r="S310" s="459">
        <f>訪問拠点!M310</f>
        <v>0</v>
      </c>
      <c r="T310" s="503">
        <f>通所拠点!K310</f>
        <v>0</v>
      </c>
      <c r="U310" s="458">
        <f>通所拠点!L310</f>
        <v>0</v>
      </c>
      <c r="V310" s="504">
        <f>通所拠点!M310</f>
        <v>0</v>
      </c>
      <c r="W310" s="505">
        <f t="shared" si="18"/>
        <v>0</v>
      </c>
      <c r="X310" s="458">
        <f t="shared" si="16"/>
        <v>0</v>
      </c>
      <c r="Y310" s="459">
        <f t="shared" si="15"/>
        <v>0</v>
      </c>
    </row>
    <row r="311" spans="1:25" ht="27.95" customHeight="1" x14ac:dyDescent="0.15">
      <c r="A311" s="201"/>
      <c r="B311" s="80"/>
      <c r="C311" s="313"/>
      <c r="D311" s="314"/>
      <c r="E311" s="314"/>
      <c r="F311" s="701"/>
      <c r="G311" s="709"/>
      <c r="H311" s="632" t="s">
        <v>558</v>
      </c>
      <c r="I311" s="273"/>
      <c r="J311" s="419"/>
      <c r="K311" s="505">
        <f>法人拠点!K311</f>
        <v>0</v>
      </c>
      <c r="L311" s="458">
        <f>法人拠点!L311</f>
        <v>0</v>
      </c>
      <c r="M311" s="459">
        <f>法人拠点!M311</f>
        <v>0</v>
      </c>
      <c r="N311" s="503">
        <f>共同募金拠点!K311</f>
        <v>0</v>
      </c>
      <c r="O311" s="458">
        <f>共同募金拠点!L311</f>
        <v>0</v>
      </c>
      <c r="P311" s="504">
        <f>共同募金拠点!M311</f>
        <v>0</v>
      </c>
      <c r="Q311" s="505">
        <f>訪問拠点!K311</f>
        <v>0</v>
      </c>
      <c r="R311" s="458">
        <f>訪問拠点!L311</f>
        <v>0</v>
      </c>
      <c r="S311" s="459">
        <f>訪問拠点!M311</f>
        <v>0</v>
      </c>
      <c r="T311" s="503">
        <f>通所拠点!K311</f>
        <v>0</v>
      </c>
      <c r="U311" s="458">
        <f>通所拠点!L311</f>
        <v>0</v>
      </c>
      <c r="V311" s="504">
        <f>通所拠点!M311</f>
        <v>0</v>
      </c>
      <c r="W311" s="505">
        <f t="shared" si="18"/>
        <v>0</v>
      </c>
      <c r="X311" s="458">
        <f t="shared" si="16"/>
        <v>0</v>
      </c>
      <c r="Y311" s="459">
        <f t="shared" si="15"/>
        <v>0</v>
      </c>
    </row>
    <row r="312" spans="1:25" ht="27.95" customHeight="1" x14ac:dyDescent="0.15">
      <c r="A312" s="201"/>
      <c r="B312" s="80"/>
      <c r="C312" s="313"/>
      <c r="D312" s="314"/>
      <c r="E312" s="314"/>
      <c r="F312" s="701"/>
      <c r="G312" s="709"/>
      <c r="H312" s="635"/>
      <c r="I312" s="273" t="s">
        <v>558</v>
      </c>
      <c r="J312" s="419"/>
      <c r="K312" s="505">
        <f>法人拠点!K312</f>
        <v>0</v>
      </c>
      <c r="L312" s="458">
        <f>法人拠点!L312</f>
        <v>0</v>
      </c>
      <c r="M312" s="459">
        <f>法人拠点!M312</f>
        <v>0</v>
      </c>
      <c r="N312" s="503">
        <f>共同募金拠点!K312</f>
        <v>0</v>
      </c>
      <c r="O312" s="458">
        <f>共同募金拠点!L312</f>
        <v>0</v>
      </c>
      <c r="P312" s="504">
        <f>共同募金拠点!M312</f>
        <v>0</v>
      </c>
      <c r="Q312" s="505">
        <f>訪問拠点!K312</f>
        <v>0</v>
      </c>
      <c r="R312" s="458">
        <f>訪問拠点!L312</f>
        <v>0</v>
      </c>
      <c r="S312" s="459">
        <f>訪問拠点!M312</f>
        <v>0</v>
      </c>
      <c r="T312" s="503">
        <f>通所拠点!K312</f>
        <v>0</v>
      </c>
      <c r="U312" s="458">
        <f>通所拠点!L312</f>
        <v>0</v>
      </c>
      <c r="V312" s="504">
        <f>通所拠点!M312</f>
        <v>0</v>
      </c>
      <c r="W312" s="505">
        <f t="shared" si="18"/>
        <v>0</v>
      </c>
      <c r="X312" s="458">
        <f t="shared" si="16"/>
        <v>0</v>
      </c>
      <c r="Y312" s="459">
        <f t="shared" si="15"/>
        <v>0</v>
      </c>
    </row>
    <row r="313" spans="1:25" ht="27.95" customHeight="1" x14ac:dyDescent="0.15">
      <c r="A313" s="201"/>
      <c r="B313" s="80"/>
      <c r="C313" s="313"/>
      <c r="D313" s="314"/>
      <c r="E313" s="314"/>
      <c r="F313" s="701"/>
      <c r="G313" s="709"/>
      <c r="H313" s="632" t="s">
        <v>559</v>
      </c>
      <c r="I313" s="273"/>
      <c r="J313" s="419"/>
      <c r="K313" s="505">
        <f>法人拠点!K313</f>
        <v>0</v>
      </c>
      <c r="L313" s="458">
        <f>法人拠点!L313</f>
        <v>0</v>
      </c>
      <c r="M313" s="459">
        <f>法人拠点!M313</f>
        <v>0</v>
      </c>
      <c r="N313" s="503">
        <f>共同募金拠点!K313</f>
        <v>0</v>
      </c>
      <c r="O313" s="458">
        <f>共同募金拠点!L313</f>
        <v>0</v>
      </c>
      <c r="P313" s="504">
        <f>共同募金拠点!M313</f>
        <v>0</v>
      </c>
      <c r="Q313" s="505">
        <f>訪問拠点!K313</f>
        <v>0</v>
      </c>
      <c r="R313" s="458">
        <f>訪問拠点!L313</f>
        <v>0</v>
      </c>
      <c r="S313" s="459">
        <f>訪問拠点!M313</f>
        <v>0</v>
      </c>
      <c r="T313" s="503">
        <f>通所拠点!K313</f>
        <v>0</v>
      </c>
      <c r="U313" s="458">
        <f>通所拠点!L313</f>
        <v>0</v>
      </c>
      <c r="V313" s="504">
        <f>通所拠点!M313</f>
        <v>0</v>
      </c>
      <c r="W313" s="505">
        <f t="shared" si="18"/>
        <v>0</v>
      </c>
      <c r="X313" s="458">
        <f t="shared" si="16"/>
        <v>0</v>
      </c>
      <c r="Y313" s="459">
        <f t="shared" si="15"/>
        <v>0</v>
      </c>
    </row>
    <row r="314" spans="1:25" ht="27.95" customHeight="1" x14ac:dyDescent="0.15">
      <c r="A314" s="201"/>
      <c r="B314" s="80"/>
      <c r="C314" s="313"/>
      <c r="D314" s="314"/>
      <c r="E314" s="314"/>
      <c r="F314" s="701"/>
      <c r="G314" s="709"/>
      <c r="H314" s="635"/>
      <c r="I314" s="273" t="s">
        <v>559</v>
      </c>
      <c r="J314" s="419"/>
      <c r="K314" s="505">
        <f>法人拠点!K314</f>
        <v>0</v>
      </c>
      <c r="L314" s="458">
        <f>法人拠点!L314</f>
        <v>0</v>
      </c>
      <c r="M314" s="459">
        <f>法人拠点!M314</f>
        <v>0</v>
      </c>
      <c r="N314" s="503">
        <f>共同募金拠点!K314</f>
        <v>0</v>
      </c>
      <c r="O314" s="458">
        <f>共同募金拠点!L314</f>
        <v>0</v>
      </c>
      <c r="P314" s="504">
        <f>共同募金拠点!M314</f>
        <v>0</v>
      </c>
      <c r="Q314" s="505">
        <f>訪問拠点!K314</f>
        <v>0</v>
      </c>
      <c r="R314" s="458">
        <f>訪問拠点!L314</f>
        <v>0</v>
      </c>
      <c r="S314" s="459">
        <f>訪問拠点!M314</f>
        <v>0</v>
      </c>
      <c r="T314" s="503">
        <f>通所拠点!K314</f>
        <v>0</v>
      </c>
      <c r="U314" s="458">
        <f>通所拠点!L314</f>
        <v>0</v>
      </c>
      <c r="V314" s="504">
        <f>通所拠点!M314</f>
        <v>0</v>
      </c>
      <c r="W314" s="505">
        <f t="shared" si="18"/>
        <v>0</v>
      </c>
      <c r="X314" s="458">
        <f t="shared" si="16"/>
        <v>0</v>
      </c>
      <c r="Y314" s="459">
        <f t="shared" si="15"/>
        <v>0</v>
      </c>
    </row>
    <row r="315" spans="1:25" ht="27.95" customHeight="1" x14ac:dyDescent="0.15">
      <c r="A315" s="201"/>
      <c r="B315" s="80"/>
      <c r="C315" s="313"/>
      <c r="D315" s="314"/>
      <c r="E315" s="314"/>
      <c r="F315" s="701"/>
      <c r="G315" s="709"/>
      <c r="H315" s="632" t="s">
        <v>561</v>
      </c>
      <c r="I315" s="273"/>
      <c r="J315" s="419"/>
      <c r="K315" s="505">
        <f>法人拠点!K315</f>
        <v>0</v>
      </c>
      <c r="L315" s="458">
        <f>法人拠点!L315</f>
        <v>0</v>
      </c>
      <c r="M315" s="459">
        <f>法人拠点!M315</f>
        <v>0</v>
      </c>
      <c r="N315" s="503">
        <f>共同募金拠点!K315</f>
        <v>0</v>
      </c>
      <c r="O315" s="458">
        <f>共同募金拠点!L315</f>
        <v>0</v>
      </c>
      <c r="P315" s="504">
        <f>共同募金拠点!M315</f>
        <v>0</v>
      </c>
      <c r="Q315" s="505">
        <f>訪問拠点!K315</f>
        <v>0</v>
      </c>
      <c r="R315" s="458">
        <f>訪問拠点!L315</f>
        <v>0</v>
      </c>
      <c r="S315" s="459">
        <f>訪問拠点!M315</f>
        <v>0</v>
      </c>
      <c r="T315" s="503">
        <f>通所拠点!K315</f>
        <v>0</v>
      </c>
      <c r="U315" s="458">
        <f>通所拠点!L315</f>
        <v>0</v>
      </c>
      <c r="V315" s="504">
        <f>通所拠点!M315</f>
        <v>0</v>
      </c>
      <c r="W315" s="505">
        <f t="shared" si="18"/>
        <v>0</v>
      </c>
      <c r="X315" s="458">
        <f t="shared" si="16"/>
        <v>0</v>
      </c>
      <c r="Y315" s="459">
        <f t="shared" si="15"/>
        <v>0</v>
      </c>
    </row>
    <row r="316" spans="1:25" ht="27.95" customHeight="1" x14ac:dyDescent="0.15">
      <c r="A316" s="201"/>
      <c r="B316" s="80"/>
      <c r="C316" s="313"/>
      <c r="D316" s="314"/>
      <c r="E316" s="314"/>
      <c r="F316" s="701"/>
      <c r="G316" s="709"/>
      <c r="H316" s="635"/>
      <c r="I316" s="265" t="s">
        <v>561</v>
      </c>
      <c r="J316" s="419"/>
      <c r="K316" s="505">
        <f>法人拠点!K316</f>
        <v>0</v>
      </c>
      <c r="L316" s="458">
        <f>法人拠点!L316</f>
        <v>0</v>
      </c>
      <c r="M316" s="459">
        <f>法人拠点!M316</f>
        <v>0</v>
      </c>
      <c r="N316" s="503">
        <f>共同募金拠点!K316</f>
        <v>0</v>
      </c>
      <c r="O316" s="458">
        <f>共同募金拠点!L316</f>
        <v>0</v>
      </c>
      <c r="P316" s="504">
        <f>共同募金拠点!M316</f>
        <v>0</v>
      </c>
      <c r="Q316" s="505">
        <f>訪問拠点!K316</f>
        <v>0</v>
      </c>
      <c r="R316" s="458">
        <f>訪問拠点!L316</f>
        <v>0</v>
      </c>
      <c r="S316" s="459">
        <f>訪問拠点!M316</f>
        <v>0</v>
      </c>
      <c r="T316" s="503">
        <f>通所拠点!K316</f>
        <v>0</v>
      </c>
      <c r="U316" s="458">
        <f>通所拠点!L316</f>
        <v>0</v>
      </c>
      <c r="V316" s="504">
        <f>通所拠点!M316</f>
        <v>0</v>
      </c>
      <c r="W316" s="505">
        <f t="shared" si="18"/>
        <v>0</v>
      </c>
      <c r="X316" s="458">
        <f t="shared" si="16"/>
        <v>0</v>
      </c>
      <c r="Y316" s="459">
        <f t="shared" si="15"/>
        <v>0</v>
      </c>
    </row>
    <row r="317" spans="1:25" ht="27.95" customHeight="1" x14ac:dyDescent="0.15">
      <c r="A317" s="201"/>
      <c r="B317" s="80"/>
      <c r="C317" s="313"/>
      <c r="D317" s="314"/>
      <c r="E317" s="314"/>
      <c r="F317" s="290"/>
      <c r="G317" s="709"/>
      <c r="H317" s="632" t="s">
        <v>563</v>
      </c>
      <c r="I317" s="273"/>
      <c r="J317" s="419"/>
      <c r="K317" s="505">
        <f>法人拠点!K317</f>
        <v>0</v>
      </c>
      <c r="L317" s="458">
        <f>法人拠点!L317</f>
        <v>0</v>
      </c>
      <c r="M317" s="459">
        <f>法人拠点!M317</f>
        <v>0</v>
      </c>
      <c r="N317" s="503">
        <f>共同募金拠点!K317</f>
        <v>0</v>
      </c>
      <c r="O317" s="458">
        <f>共同募金拠点!L317</f>
        <v>0</v>
      </c>
      <c r="P317" s="504">
        <f>共同募金拠点!M317</f>
        <v>0</v>
      </c>
      <c r="Q317" s="505">
        <f>訪問拠点!K317</f>
        <v>12000</v>
      </c>
      <c r="R317" s="458">
        <f>訪問拠点!L317</f>
        <v>0</v>
      </c>
      <c r="S317" s="459">
        <f>訪問拠点!M317</f>
        <v>12000</v>
      </c>
      <c r="T317" s="503">
        <f>通所拠点!K317</f>
        <v>2500</v>
      </c>
      <c r="U317" s="458">
        <f>通所拠点!L317</f>
        <v>0</v>
      </c>
      <c r="V317" s="504">
        <f>通所拠点!M317</f>
        <v>2500</v>
      </c>
      <c r="W317" s="505">
        <f t="shared" si="18"/>
        <v>14500</v>
      </c>
      <c r="X317" s="458">
        <f t="shared" si="16"/>
        <v>0</v>
      </c>
      <c r="Y317" s="459">
        <f t="shared" si="15"/>
        <v>14500</v>
      </c>
    </row>
    <row r="318" spans="1:25" ht="27.95" customHeight="1" x14ac:dyDescent="0.15">
      <c r="A318" s="201"/>
      <c r="B318" s="80"/>
      <c r="C318" s="313"/>
      <c r="D318" s="314"/>
      <c r="E318" s="314"/>
      <c r="F318" s="290"/>
      <c r="G318" s="709"/>
      <c r="H318" s="635"/>
      <c r="I318" s="273" t="s">
        <v>563</v>
      </c>
      <c r="J318" s="419"/>
      <c r="K318" s="505">
        <f>法人拠点!K318</f>
        <v>0</v>
      </c>
      <c r="L318" s="458">
        <f>法人拠点!L318</f>
        <v>0</v>
      </c>
      <c r="M318" s="459">
        <f>法人拠点!M318</f>
        <v>0</v>
      </c>
      <c r="N318" s="503">
        <f>共同募金拠点!K318</f>
        <v>0</v>
      </c>
      <c r="O318" s="458">
        <f>共同募金拠点!L318</f>
        <v>0</v>
      </c>
      <c r="P318" s="504">
        <f>共同募金拠点!M318</f>
        <v>0</v>
      </c>
      <c r="Q318" s="505">
        <f>訪問拠点!K318</f>
        <v>12000</v>
      </c>
      <c r="R318" s="458">
        <f>訪問拠点!L318</f>
        <v>0</v>
      </c>
      <c r="S318" s="459">
        <f>訪問拠点!M318</f>
        <v>12000</v>
      </c>
      <c r="T318" s="503">
        <f>通所拠点!K318</f>
        <v>2500</v>
      </c>
      <c r="U318" s="458">
        <f>通所拠点!L318</f>
        <v>0</v>
      </c>
      <c r="V318" s="504">
        <f>通所拠点!M318</f>
        <v>2500</v>
      </c>
      <c r="W318" s="505">
        <f t="shared" si="18"/>
        <v>14500</v>
      </c>
      <c r="X318" s="458">
        <f t="shared" si="16"/>
        <v>0</v>
      </c>
      <c r="Y318" s="459">
        <f t="shared" si="15"/>
        <v>14500</v>
      </c>
    </row>
    <row r="319" spans="1:25" ht="27.95" customHeight="1" x14ac:dyDescent="0.15">
      <c r="A319" s="201"/>
      <c r="B319" s="80"/>
      <c r="C319" s="313"/>
      <c r="D319" s="314"/>
      <c r="E319" s="314"/>
      <c r="F319" s="290"/>
      <c r="G319" s="709"/>
      <c r="H319" s="632" t="s">
        <v>564</v>
      </c>
      <c r="I319" s="273"/>
      <c r="J319" s="419"/>
      <c r="K319" s="505">
        <f>法人拠点!K319</f>
        <v>0</v>
      </c>
      <c r="L319" s="458">
        <f>法人拠点!L319</f>
        <v>0</v>
      </c>
      <c r="M319" s="459">
        <f>法人拠点!M319</f>
        <v>0</v>
      </c>
      <c r="N319" s="503">
        <f>共同募金拠点!K319</f>
        <v>0</v>
      </c>
      <c r="O319" s="458">
        <f>共同募金拠点!L319</f>
        <v>0</v>
      </c>
      <c r="P319" s="504">
        <f>共同募金拠点!M319</f>
        <v>0</v>
      </c>
      <c r="Q319" s="505">
        <f>訪問拠点!K319</f>
        <v>0</v>
      </c>
      <c r="R319" s="458">
        <f>訪問拠点!L319</f>
        <v>0</v>
      </c>
      <c r="S319" s="459">
        <f>訪問拠点!M319</f>
        <v>0</v>
      </c>
      <c r="T319" s="503">
        <f>通所拠点!K319</f>
        <v>0</v>
      </c>
      <c r="U319" s="458">
        <f>通所拠点!L319</f>
        <v>0</v>
      </c>
      <c r="V319" s="504">
        <f>通所拠点!M319</f>
        <v>0</v>
      </c>
      <c r="W319" s="505">
        <f t="shared" si="18"/>
        <v>0</v>
      </c>
      <c r="X319" s="458">
        <f t="shared" si="16"/>
        <v>0</v>
      </c>
      <c r="Y319" s="459">
        <f t="shared" si="15"/>
        <v>0</v>
      </c>
    </row>
    <row r="320" spans="1:25" ht="27.95" customHeight="1" thickBot="1" x14ac:dyDescent="0.2">
      <c r="A320" s="201"/>
      <c r="B320" s="80"/>
      <c r="C320" s="313"/>
      <c r="D320" s="314"/>
      <c r="E320" s="314"/>
      <c r="F320" s="290"/>
      <c r="G320" s="709"/>
      <c r="H320" s="634"/>
      <c r="I320" s="368" t="s">
        <v>564</v>
      </c>
      <c r="J320" s="423"/>
      <c r="K320" s="506">
        <f>法人拠点!K320</f>
        <v>0</v>
      </c>
      <c r="L320" s="479">
        <f>法人拠点!L320</f>
        <v>0</v>
      </c>
      <c r="M320" s="507">
        <f>法人拠点!M320</f>
        <v>0</v>
      </c>
      <c r="N320" s="508">
        <f>共同募金拠点!K320</f>
        <v>0</v>
      </c>
      <c r="O320" s="479">
        <f>共同募金拠点!L320</f>
        <v>0</v>
      </c>
      <c r="P320" s="509">
        <f>共同募金拠点!M320</f>
        <v>0</v>
      </c>
      <c r="Q320" s="506">
        <f>訪問拠点!K320</f>
        <v>0</v>
      </c>
      <c r="R320" s="479">
        <f>訪問拠点!L320</f>
        <v>0</v>
      </c>
      <c r="S320" s="507">
        <f>訪問拠点!M320</f>
        <v>0</v>
      </c>
      <c r="T320" s="508">
        <f>通所拠点!K320</f>
        <v>0</v>
      </c>
      <c r="U320" s="479">
        <f>通所拠点!L320</f>
        <v>0</v>
      </c>
      <c r="V320" s="509">
        <f>通所拠点!M320</f>
        <v>0</v>
      </c>
      <c r="W320" s="506">
        <f t="shared" si="18"/>
        <v>0</v>
      </c>
      <c r="X320" s="479">
        <f t="shared" si="16"/>
        <v>0</v>
      </c>
      <c r="Y320" s="507">
        <f t="shared" si="15"/>
        <v>0</v>
      </c>
    </row>
    <row r="321" spans="1:25" ht="27.95" customHeight="1" x14ac:dyDescent="0.15">
      <c r="A321" s="201"/>
      <c r="B321" s="80"/>
      <c r="C321" s="313"/>
      <c r="D321" s="314"/>
      <c r="E321" s="314"/>
      <c r="F321" s="290"/>
      <c r="G321" s="709"/>
      <c r="H321" s="639" t="s">
        <v>230</v>
      </c>
      <c r="I321" s="274"/>
      <c r="J321" s="424"/>
      <c r="K321" s="510">
        <f>法人拠点!K321</f>
        <v>300</v>
      </c>
      <c r="L321" s="486">
        <f>法人拠点!L321</f>
        <v>0</v>
      </c>
      <c r="M321" s="511">
        <f>法人拠点!M321</f>
        <v>300</v>
      </c>
      <c r="N321" s="512">
        <f>共同募金拠点!K321</f>
        <v>0</v>
      </c>
      <c r="O321" s="486">
        <f>共同募金拠点!L321</f>
        <v>0</v>
      </c>
      <c r="P321" s="513">
        <f>共同募金拠点!M321</f>
        <v>0</v>
      </c>
      <c r="Q321" s="510">
        <f>訪問拠点!K321</f>
        <v>0</v>
      </c>
      <c r="R321" s="486">
        <f>訪問拠点!L321</f>
        <v>0</v>
      </c>
      <c r="S321" s="511">
        <f>訪問拠点!M321</f>
        <v>0</v>
      </c>
      <c r="T321" s="512">
        <f>通所拠点!K321</f>
        <v>0</v>
      </c>
      <c r="U321" s="486">
        <f>通所拠点!L321</f>
        <v>0</v>
      </c>
      <c r="V321" s="513">
        <f>通所拠点!M321</f>
        <v>0</v>
      </c>
      <c r="W321" s="510">
        <f t="shared" si="18"/>
        <v>300</v>
      </c>
      <c r="X321" s="486">
        <f t="shared" si="16"/>
        <v>0</v>
      </c>
      <c r="Y321" s="511">
        <f t="shared" si="15"/>
        <v>300</v>
      </c>
    </row>
    <row r="322" spans="1:25" ht="27.95" customHeight="1" thickBot="1" x14ac:dyDescent="0.2">
      <c r="A322" s="201"/>
      <c r="B322" s="80"/>
      <c r="C322" s="313"/>
      <c r="D322" s="314"/>
      <c r="E322" s="314"/>
      <c r="F322" s="290"/>
      <c r="G322" s="709"/>
      <c r="H322" s="634"/>
      <c r="I322" s="368" t="s">
        <v>230</v>
      </c>
      <c r="J322" s="423"/>
      <c r="K322" s="506">
        <f>法人拠点!K322</f>
        <v>300</v>
      </c>
      <c r="L322" s="479">
        <f>法人拠点!L322</f>
        <v>0</v>
      </c>
      <c r="M322" s="507">
        <f>法人拠点!M322</f>
        <v>300</v>
      </c>
      <c r="N322" s="508">
        <f>共同募金拠点!K322</f>
        <v>0</v>
      </c>
      <c r="O322" s="479">
        <f>共同募金拠点!L322</f>
        <v>0</v>
      </c>
      <c r="P322" s="509">
        <f>共同募金拠点!M322</f>
        <v>0</v>
      </c>
      <c r="Q322" s="506">
        <f>訪問拠点!K322</f>
        <v>0</v>
      </c>
      <c r="R322" s="479">
        <f>訪問拠点!L322</f>
        <v>0</v>
      </c>
      <c r="S322" s="507">
        <f>訪問拠点!M322</f>
        <v>0</v>
      </c>
      <c r="T322" s="508">
        <f>通所拠点!K322</f>
        <v>0</v>
      </c>
      <c r="U322" s="479">
        <f>通所拠点!L322</f>
        <v>0</v>
      </c>
      <c r="V322" s="509">
        <f>通所拠点!M322</f>
        <v>0</v>
      </c>
      <c r="W322" s="506">
        <f t="shared" si="18"/>
        <v>300</v>
      </c>
      <c r="X322" s="479">
        <f t="shared" si="16"/>
        <v>0</v>
      </c>
      <c r="Y322" s="507">
        <f t="shared" si="15"/>
        <v>300</v>
      </c>
    </row>
    <row r="323" spans="1:25" ht="27.95" customHeight="1" x14ac:dyDescent="0.15">
      <c r="A323" s="201"/>
      <c r="B323" s="80"/>
      <c r="C323" s="313"/>
      <c r="D323" s="314"/>
      <c r="E323" s="314"/>
      <c r="F323" s="290"/>
      <c r="G323" s="709"/>
      <c r="H323" s="633" t="s">
        <v>565</v>
      </c>
      <c r="I323" s="365"/>
      <c r="J323" s="425"/>
      <c r="K323" s="514">
        <f>法人拠点!K323</f>
        <v>280</v>
      </c>
      <c r="L323" s="478">
        <f>法人拠点!L323</f>
        <v>0</v>
      </c>
      <c r="M323" s="515">
        <f>法人拠点!M323</f>
        <v>280</v>
      </c>
      <c r="N323" s="516">
        <f>共同募金拠点!K323</f>
        <v>0</v>
      </c>
      <c r="O323" s="478">
        <f>共同募金拠点!L323</f>
        <v>0</v>
      </c>
      <c r="P323" s="517">
        <f>共同募金拠点!M323</f>
        <v>0</v>
      </c>
      <c r="Q323" s="514">
        <f>訪問拠点!K323</f>
        <v>291</v>
      </c>
      <c r="R323" s="478">
        <f>訪問拠点!L323</f>
        <v>0</v>
      </c>
      <c r="S323" s="515">
        <f>訪問拠点!M323</f>
        <v>291</v>
      </c>
      <c r="T323" s="516">
        <f>通所拠点!K323</f>
        <v>845</v>
      </c>
      <c r="U323" s="478">
        <f>通所拠点!L323</f>
        <v>0</v>
      </c>
      <c r="V323" s="517">
        <f>通所拠点!M323</f>
        <v>845</v>
      </c>
      <c r="W323" s="514">
        <f t="shared" si="18"/>
        <v>1416</v>
      </c>
      <c r="X323" s="478">
        <f t="shared" si="16"/>
        <v>0</v>
      </c>
      <c r="Y323" s="515">
        <f t="shared" si="15"/>
        <v>1416</v>
      </c>
    </row>
    <row r="324" spans="1:25" ht="27.95" customHeight="1" x14ac:dyDescent="0.15">
      <c r="A324" s="201"/>
      <c r="B324" s="80"/>
      <c r="C324" s="313"/>
      <c r="D324" s="314"/>
      <c r="E324" s="314"/>
      <c r="F324" s="290"/>
      <c r="G324" s="709"/>
      <c r="H324" s="633"/>
      <c r="I324" s="273" t="s">
        <v>567</v>
      </c>
      <c r="J324" s="419"/>
      <c r="K324" s="505">
        <f>法人拠点!K324</f>
        <v>280</v>
      </c>
      <c r="L324" s="458">
        <f>法人拠点!L324</f>
        <v>0</v>
      </c>
      <c r="M324" s="459">
        <f>法人拠点!M324</f>
        <v>280</v>
      </c>
      <c r="N324" s="503">
        <f>共同募金拠点!K324</f>
        <v>0</v>
      </c>
      <c r="O324" s="458">
        <f>共同募金拠点!L324</f>
        <v>0</v>
      </c>
      <c r="P324" s="504">
        <f>共同募金拠点!M324</f>
        <v>0</v>
      </c>
      <c r="Q324" s="505">
        <f>訪問拠点!K324</f>
        <v>291</v>
      </c>
      <c r="R324" s="458">
        <f>訪問拠点!L324</f>
        <v>0</v>
      </c>
      <c r="S324" s="459">
        <f>訪問拠点!M324</f>
        <v>291</v>
      </c>
      <c r="T324" s="503">
        <f>通所拠点!K324</f>
        <v>845</v>
      </c>
      <c r="U324" s="458">
        <f>通所拠点!L324</f>
        <v>0</v>
      </c>
      <c r="V324" s="504">
        <f>通所拠点!M324</f>
        <v>845</v>
      </c>
      <c r="W324" s="505">
        <f t="shared" si="18"/>
        <v>1416</v>
      </c>
      <c r="X324" s="458">
        <f t="shared" si="16"/>
        <v>0</v>
      </c>
      <c r="Y324" s="459">
        <f t="shared" si="15"/>
        <v>1416</v>
      </c>
    </row>
    <row r="325" spans="1:25" ht="27.95" customHeight="1" x14ac:dyDescent="0.15">
      <c r="A325" s="201"/>
      <c r="B325" s="80"/>
      <c r="C325" s="313"/>
      <c r="D325" s="314"/>
      <c r="E325" s="314"/>
      <c r="F325" s="290"/>
      <c r="G325" s="709"/>
      <c r="H325" s="635"/>
      <c r="I325" s="273" t="s">
        <v>504</v>
      </c>
      <c r="J325" s="419"/>
      <c r="K325" s="505">
        <f>法人拠点!K325</f>
        <v>0</v>
      </c>
      <c r="L325" s="458">
        <f>法人拠点!L325</f>
        <v>0</v>
      </c>
      <c r="M325" s="459">
        <f>法人拠点!M325</f>
        <v>0</v>
      </c>
      <c r="N325" s="503">
        <f>共同募金拠点!K325</f>
        <v>0</v>
      </c>
      <c r="O325" s="458">
        <f>共同募金拠点!L325</f>
        <v>0</v>
      </c>
      <c r="P325" s="504">
        <f>共同募金拠点!M325</f>
        <v>0</v>
      </c>
      <c r="Q325" s="505">
        <f>訪問拠点!K325</f>
        <v>0</v>
      </c>
      <c r="R325" s="458">
        <f>訪問拠点!L325</f>
        <v>0</v>
      </c>
      <c r="S325" s="459">
        <f>訪問拠点!M325</f>
        <v>0</v>
      </c>
      <c r="T325" s="503">
        <f>通所拠点!K325</f>
        <v>0</v>
      </c>
      <c r="U325" s="458">
        <f>通所拠点!L325</f>
        <v>0</v>
      </c>
      <c r="V325" s="504">
        <f>通所拠点!M325</f>
        <v>0</v>
      </c>
      <c r="W325" s="505">
        <f t="shared" si="18"/>
        <v>0</v>
      </c>
      <c r="X325" s="458">
        <f t="shared" si="16"/>
        <v>0</v>
      </c>
      <c r="Y325" s="459">
        <f t="shared" ref="Y325:Y332" si="19">SUM(M325+P325+S325+V325)</f>
        <v>0</v>
      </c>
    </row>
    <row r="326" spans="1:25" ht="27.95" customHeight="1" thickBot="1" x14ac:dyDescent="0.2">
      <c r="A326" s="201"/>
      <c r="B326" s="80"/>
      <c r="C326" s="313"/>
      <c r="D326" s="314"/>
      <c r="E326" s="314"/>
      <c r="F326" s="290"/>
      <c r="G326" s="726"/>
      <c r="H326" s="727" t="s">
        <v>590</v>
      </c>
      <c r="I326" s="727"/>
      <c r="J326" s="728"/>
      <c r="K326" s="435">
        <f>法人拠点!K326</f>
        <v>3205</v>
      </c>
      <c r="L326" s="406">
        <f>法人拠点!L326</f>
        <v>0</v>
      </c>
      <c r="M326" s="407">
        <f>法人拠点!M326</f>
        <v>3205</v>
      </c>
      <c r="N326" s="431">
        <f>共同募金拠点!K326</f>
        <v>0</v>
      </c>
      <c r="O326" s="406">
        <f>共同募金拠点!L326</f>
        <v>0</v>
      </c>
      <c r="P326" s="439">
        <f>共同募金拠点!M326</f>
        <v>0</v>
      </c>
      <c r="Q326" s="435">
        <f>訪問拠点!K326</f>
        <v>12588</v>
      </c>
      <c r="R326" s="406">
        <f>訪問拠点!L326</f>
        <v>0</v>
      </c>
      <c r="S326" s="407">
        <f>訪問拠点!M326</f>
        <v>12588</v>
      </c>
      <c r="T326" s="431">
        <f>通所拠点!K326</f>
        <v>3972</v>
      </c>
      <c r="U326" s="406">
        <f>通所拠点!L326</f>
        <v>0</v>
      </c>
      <c r="V326" s="439">
        <f>通所拠点!M326</f>
        <v>3972</v>
      </c>
      <c r="W326" s="435">
        <f t="shared" si="18"/>
        <v>19765</v>
      </c>
      <c r="X326" s="406">
        <f t="shared" si="16"/>
        <v>0</v>
      </c>
      <c r="Y326" s="407">
        <f t="shared" si="19"/>
        <v>19765</v>
      </c>
    </row>
    <row r="327" spans="1:25" ht="27.95" customHeight="1" x14ac:dyDescent="0.15">
      <c r="A327" s="201"/>
      <c r="B327" s="80"/>
      <c r="C327" s="313"/>
      <c r="D327" s="314"/>
      <c r="E327" s="314"/>
      <c r="F327" s="291"/>
      <c r="G327" s="713" t="s">
        <v>712</v>
      </c>
      <c r="H327" s="714"/>
      <c r="I327" s="714"/>
      <c r="J327" s="714"/>
      <c r="K327" s="543">
        <f>法人拠点!K327</f>
        <v>12495</v>
      </c>
      <c r="L327" s="544">
        <f>法人拠点!L327</f>
        <v>0</v>
      </c>
      <c r="M327" s="545">
        <f>法人拠点!M327</f>
        <v>12495</v>
      </c>
      <c r="N327" s="546">
        <f>共同募金拠点!K327</f>
        <v>0</v>
      </c>
      <c r="O327" s="544">
        <f>共同募金拠点!L327</f>
        <v>0</v>
      </c>
      <c r="P327" s="547">
        <f>共同募金拠点!M327</f>
        <v>0</v>
      </c>
      <c r="Q327" s="543">
        <f>訪問拠点!K327</f>
        <v>-7088</v>
      </c>
      <c r="R327" s="544">
        <f>訪問拠点!L327</f>
        <v>0</v>
      </c>
      <c r="S327" s="545">
        <f>訪問拠点!M327</f>
        <v>-7088</v>
      </c>
      <c r="T327" s="546">
        <f>通所拠点!K327</f>
        <v>-3372</v>
      </c>
      <c r="U327" s="544">
        <f>通所拠点!L327</f>
        <v>0</v>
      </c>
      <c r="V327" s="547">
        <f>通所拠点!M327</f>
        <v>-3372</v>
      </c>
      <c r="W327" s="543">
        <f t="shared" si="18"/>
        <v>2035</v>
      </c>
      <c r="X327" s="544">
        <f t="shared" si="16"/>
        <v>0</v>
      </c>
      <c r="Y327" s="545">
        <f t="shared" si="19"/>
        <v>2035</v>
      </c>
    </row>
    <row r="328" spans="1:25" ht="27.95" customHeight="1" x14ac:dyDescent="0.15">
      <c r="A328" s="201"/>
      <c r="B328" s="80"/>
      <c r="C328" s="313"/>
      <c r="D328" s="314"/>
      <c r="E328" s="314"/>
      <c r="F328" s="716" t="s">
        <v>681</v>
      </c>
      <c r="G328" s="717"/>
      <c r="H328" s="717"/>
      <c r="I328" s="717"/>
      <c r="J328" s="717"/>
      <c r="K328" s="437">
        <f>法人拠点!K328</f>
        <v>92</v>
      </c>
      <c r="L328" s="417">
        <f>法人拠点!L328</f>
        <v>0</v>
      </c>
      <c r="M328" s="418">
        <f>法人拠点!M328</f>
        <v>92</v>
      </c>
      <c r="N328" s="433">
        <f>共同募金拠点!K328</f>
        <v>0</v>
      </c>
      <c r="O328" s="417">
        <f>共同募金拠点!L328</f>
        <v>0</v>
      </c>
      <c r="P328" s="441">
        <f>共同募金拠点!M328</f>
        <v>0</v>
      </c>
      <c r="Q328" s="437">
        <f>訪問拠点!K328</f>
        <v>221</v>
      </c>
      <c r="R328" s="417">
        <f>訪問拠点!L328</f>
        <v>0</v>
      </c>
      <c r="S328" s="418">
        <f>訪問拠点!M328</f>
        <v>221</v>
      </c>
      <c r="T328" s="433">
        <f>通所拠点!K328</f>
        <v>168</v>
      </c>
      <c r="U328" s="417">
        <f>通所拠点!L328</f>
        <v>0</v>
      </c>
      <c r="V328" s="441">
        <f>通所拠点!M328</f>
        <v>168</v>
      </c>
      <c r="W328" s="437">
        <f t="shared" si="18"/>
        <v>481</v>
      </c>
      <c r="X328" s="417">
        <f t="shared" ref="X328:X332" si="20">SUM(L328+O328+R328+U328)</f>
        <v>0</v>
      </c>
      <c r="Y328" s="418">
        <f t="shared" si="19"/>
        <v>481</v>
      </c>
    </row>
    <row r="329" spans="1:25" ht="27.95" customHeight="1" thickBot="1" x14ac:dyDescent="0.2">
      <c r="A329" s="201"/>
      <c r="B329" s="80"/>
      <c r="C329" s="313"/>
      <c r="D329" s="314"/>
      <c r="E329" s="314"/>
      <c r="F329" s="718" t="s">
        <v>243</v>
      </c>
      <c r="G329" s="719"/>
      <c r="H329" s="719"/>
      <c r="I329" s="719"/>
      <c r="J329" s="719"/>
      <c r="K329" s="435">
        <f>法人拠点!K329</f>
        <v>0</v>
      </c>
      <c r="L329" s="406">
        <f>法人拠点!L329</f>
        <v>0</v>
      </c>
      <c r="M329" s="407">
        <f>法人拠点!M329</f>
        <v>0</v>
      </c>
      <c r="N329" s="431">
        <f>共同募金拠点!K329</f>
        <v>0</v>
      </c>
      <c r="O329" s="406">
        <f>共同募金拠点!L329</f>
        <v>0</v>
      </c>
      <c r="P329" s="439">
        <f>共同募金拠点!M329</f>
        <v>0</v>
      </c>
      <c r="Q329" s="435">
        <f>訪問拠点!K329</f>
        <v>0</v>
      </c>
      <c r="R329" s="406">
        <f>訪問拠点!L329</f>
        <v>0</v>
      </c>
      <c r="S329" s="407">
        <f>訪問拠点!M329</f>
        <v>0</v>
      </c>
      <c r="T329" s="431">
        <f>通所拠点!K329</f>
        <v>0</v>
      </c>
      <c r="U329" s="406">
        <f>通所拠点!L329</f>
        <v>0</v>
      </c>
      <c r="V329" s="439">
        <f>通所拠点!M329</f>
        <v>0</v>
      </c>
      <c r="W329" s="435">
        <f>SUM(K329+N329+Q329+T329)</f>
        <v>0</v>
      </c>
      <c r="X329" s="406">
        <f t="shared" si="20"/>
        <v>0</v>
      </c>
      <c r="Y329" s="407">
        <f t="shared" si="19"/>
        <v>0</v>
      </c>
    </row>
    <row r="330" spans="1:25" ht="27.95" customHeight="1" thickBot="1" x14ac:dyDescent="0.2">
      <c r="A330" s="201"/>
      <c r="B330" s="80"/>
      <c r="C330" s="313"/>
      <c r="D330" s="314"/>
      <c r="E330" s="314"/>
      <c r="F330" s="350"/>
      <c r="G330" s="346"/>
      <c r="H330" s="346"/>
      <c r="I330" s="346"/>
      <c r="J330" s="346"/>
      <c r="K330" s="529"/>
      <c r="L330" s="529"/>
      <c r="M330" s="529"/>
      <c r="N330" s="530"/>
      <c r="O330" s="530"/>
      <c r="P330" s="530"/>
      <c r="Q330" s="530"/>
      <c r="R330" s="530"/>
      <c r="S330" s="530"/>
      <c r="T330" s="530"/>
      <c r="U330" s="530"/>
      <c r="V330" s="530"/>
      <c r="W330" s="477"/>
      <c r="X330" s="477"/>
      <c r="Y330" s="477"/>
    </row>
    <row r="331" spans="1:25" ht="27.95" customHeight="1" x14ac:dyDescent="0.15">
      <c r="A331" s="201"/>
      <c r="B331" s="80"/>
      <c r="C331" s="313"/>
      <c r="D331" s="314"/>
      <c r="E331" s="314"/>
      <c r="F331" s="720" t="s">
        <v>244</v>
      </c>
      <c r="G331" s="721"/>
      <c r="H331" s="721"/>
      <c r="I331" s="721"/>
      <c r="J331" s="722"/>
      <c r="K331" s="486">
        <f>法人拠点!K331</f>
        <v>9901</v>
      </c>
      <c r="L331" s="486">
        <f>法人拠点!L331</f>
        <v>0</v>
      </c>
      <c r="M331" s="486">
        <f>法人拠点!M331</f>
        <v>9901</v>
      </c>
      <c r="N331" s="486">
        <f>共同募金拠点!K331</f>
        <v>0</v>
      </c>
      <c r="O331" s="486">
        <f>共同募金拠点!L331</f>
        <v>0</v>
      </c>
      <c r="P331" s="486">
        <f>共同募金拠点!M331</f>
        <v>0</v>
      </c>
      <c r="Q331" s="486">
        <f>訪問拠点!K331</f>
        <v>57817</v>
      </c>
      <c r="R331" s="486">
        <f>訪問拠点!L331</f>
        <v>0</v>
      </c>
      <c r="S331" s="486">
        <f>訪問拠点!M331</f>
        <v>57817</v>
      </c>
      <c r="T331" s="486">
        <f>通所拠点!K331</f>
        <v>21157</v>
      </c>
      <c r="U331" s="486">
        <f>通所拠点!L331</f>
        <v>0</v>
      </c>
      <c r="V331" s="486">
        <f>通所拠点!M331</f>
        <v>21157</v>
      </c>
      <c r="W331" s="415">
        <f>SUM(K331+N331+Q331+T331)</f>
        <v>88875</v>
      </c>
      <c r="X331" s="415">
        <f t="shared" si="20"/>
        <v>0</v>
      </c>
      <c r="Y331" s="416">
        <f t="shared" si="19"/>
        <v>88875</v>
      </c>
    </row>
    <row r="332" spans="1:25" ht="27.95" customHeight="1" thickBot="1" x14ac:dyDescent="0.2">
      <c r="A332" s="315"/>
      <c r="B332" s="316"/>
      <c r="C332" s="317"/>
      <c r="D332" s="318"/>
      <c r="E332" s="318"/>
      <c r="F332" s="723" t="s">
        <v>245</v>
      </c>
      <c r="G332" s="724"/>
      <c r="H332" s="724"/>
      <c r="I332" s="724"/>
      <c r="J332" s="725"/>
      <c r="K332" s="406">
        <f>法人拠点!K332</f>
        <v>9901</v>
      </c>
      <c r="L332" s="406">
        <f>法人拠点!L332</f>
        <v>0</v>
      </c>
      <c r="M332" s="406">
        <f>法人拠点!M332</f>
        <v>9901</v>
      </c>
      <c r="N332" s="406">
        <f>共同募金拠点!K332</f>
        <v>0</v>
      </c>
      <c r="O332" s="406">
        <f>共同募金拠点!L332</f>
        <v>0</v>
      </c>
      <c r="P332" s="406">
        <f>共同募金拠点!M332</f>
        <v>0</v>
      </c>
      <c r="Q332" s="406">
        <f>訪問拠点!K332</f>
        <v>57817</v>
      </c>
      <c r="R332" s="406">
        <f>訪問拠点!L332</f>
        <v>0</v>
      </c>
      <c r="S332" s="406">
        <f>訪問拠点!M332</f>
        <v>57817</v>
      </c>
      <c r="T332" s="406">
        <f>通所拠点!K332</f>
        <v>21157</v>
      </c>
      <c r="U332" s="406">
        <f>通所拠点!L332</f>
        <v>0</v>
      </c>
      <c r="V332" s="406">
        <f>通所拠点!M332</f>
        <v>21157</v>
      </c>
      <c r="W332" s="406">
        <f t="shared" ref="W332" si="21">SUM(K332+N332+Q332+T332)</f>
        <v>88875</v>
      </c>
      <c r="X332" s="406">
        <f t="shared" si="20"/>
        <v>0</v>
      </c>
      <c r="Y332" s="407">
        <f t="shared" si="19"/>
        <v>88875</v>
      </c>
    </row>
  </sheetData>
  <sheetProtection password="F4BB" sheet="1" objects="1" scenarios="1"/>
  <mergeCells count="142">
    <mergeCell ref="H120:H121"/>
    <mergeCell ref="G265:G293"/>
    <mergeCell ref="H265:H266"/>
    <mergeCell ref="F265:F273"/>
    <mergeCell ref="H200:H211"/>
    <mergeCell ref="H127:J127"/>
    <mergeCell ref="G128:G131"/>
    <mergeCell ref="H128:H144"/>
    <mergeCell ref="I130:I133"/>
    <mergeCell ref="I134:I136"/>
    <mergeCell ref="I137:I139"/>
    <mergeCell ref="I142:I144"/>
    <mergeCell ref="I146:I148"/>
    <mergeCell ref="H293:J293"/>
    <mergeCell ref="H267:H273"/>
    <mergeCell ref="H282:H283"/>
    <mergeCell ref="H284:H285"/>
    <mergeCell ref="H286:H287"/>
    <mergeCell ref="H288:H289"/>
    <mergeCell ref="H290:H292"/>
    <mergeCell ref="H278:H279"/>
    <mergeCell ref="I270:I273"/>
    <mergeCell ref="H274:H275"/>
    <mergeCell ref="H276:H277"/>
    <mergeCell ref="W3:Y3"/>
    <mergeCell ref="H1:V1"/>
    <mergeCell ref="K3:M3"/>
    <mergeCell ref="H3:J3"/>
    <mergeCell ref="N3:P3"/>
    <mergeCell ref="Q3:S3"/>
    <mergeCell ref="T3:V3"/>
    <mergeCell ref="I54:I59"/>
    <mergeCell ref="I60:I72"/>
    <mergeCell ref="I6:I9"/>
    <mergeCell ref="H280:H281"/>
    <mergeCell ref="H145:H166"/>
    <mergeCell ref="H167:H168"/>
    <mergeCell ref="F328:J328"/>
    <mergeCell ref="F329:J329"/>
    <mergeCell ref="F331:J331"/>
    <mergeCell ref="F332:J332"/>
    <mergeCell ref="H313:H314"/>
    <mergeCell ref="H315:H316"/>
    <mergeCell ref="H317:H318"/>
    <mergeCell ref="H319:H320"/>
    <mergeCell ref="H321:H322"/>
    <mergeCell ref="H323:H325"/>
    <mergeCell ref="G294:G326"/>
    <mergeCell ref="H294:H295"/>
    <mergeCell ref="H296:H297"/>
    <mergeCell ref="H298:H299"/>
    <mergeCell ref="H300:H306"/>
    <mergeCell ref="I303:I306"/>
    <mergeCell ref="H307:H308"/>
    <mergeCell ref="H309:H310"/>
    <mergeCell ref="H311:H312"/>
    <mergeCell ref="F308:F316"/>
    <mergeCell ref="H326:J326"/>
    <mergeCell ref="G327:J327"/>
    <mergeCell ref="H101:H110"/>
    <mergeCell ref="I102:I104"/>
    <mergeCell ref="I105:I106"/>
    <mergeCell ref="H111:H115"/>
    <mergeCell ref="I40:I45"/>
    <mergeCell ref="H243:J243"/>
    <mergeCell ref="H244:H245"/>
    <mergeCell ref="H246:H256"/>
    <mergeCell ref="I247:I249"/>
    <mergeCell ref="I250:I256"/>
    <mergeCell ref="I201:I211"/>
    <mergeCell ref="H212:H213"/>
    <mergeCell ref="H214:H217"/>
    <mergeCell ref="I215:I217"/>
    <mergeCell ref="H218:H219"/>
    <mergeCell ref="I152:I154"/>
    <mergeCell ref="I170:I172"/>
    <mergeCell ref="I174:I176"/>
    <mergeCell ref="I184:I188"/>
    <mergeCell ref="H198:H199"/>
    <mergeCell ref="I107:I110"/>
    <mergeCell ref="I112:I115"/>
    <mergeCell ref="H116:H117"/>
    <mergeCell ref="H118:H119"/>
    <mergeCell ref="D7:D9"/>
    <mergeCell ref="H10:H14"/>
    <mergeCell ref="C11:C13"/>
    <mergeCell ref="I11:I13"/>
    <mergeCell ref="D12:D13"/>
    <mergeCell ref="I78:I86"/>
    <mergeCell ref="I87:I89"/>
    <mergeCell ref="I90:I95"/>
    <mergeCell ref="I96:I100"/>
    <mergeCell ref="F5:F14"/>
    <mergeCell ref="F47:F56"/>
    <mergeCell ref="G46:G56"/>
    <mergeCell ref="G97:G98"/>
    <mergeCell ref="F97:F106"/>
    <mergeCell ref="H264:J264"/>
    <mergeCell ref="H228:H229"/>
    <mergeCell ref="H230:H240"/>
    <mergeCell ref="I231:I233"/>
    <mergeCell ref="I234:I240"/>
    <mergeCell ref="H241:H242"/>
    <mergeCell ref="F181:F190"/>
    <mergeCell ref="H122:H126"/>
    <mergeCell ref="I124:I126"/>
    <mergeCell ref="H220:J220"/>
    <mergeCell ref="H221:J221"/>
    <mergeCell ref="H222:H224"/>
    <mergeCell ref="H225:H227"/>
    <mergeCell ref="H257:H258"/>
    <mergeCell ref="H259:H260"/>
    <mergeCell ref="H261:H262"/>
    <mergeCell ref="H263:J263"/>
    <mergeCell ref="G222:G223"/>
    <mergeCell ref="G244:G246"/>
    <mergeCell ref="F222:F229"/>
    <mergeCell ref="F129:F138"/>
    <mergeCell ref="A1:E1"/>
    <mergeCell ref="A2:E2"/>
    <mergeCell ref="H2:J2"/>
    <mergeCell ref="A5:A63"/>
    <mergeCell ref="B5:B63"/>
    <mergeCell ref="G5:G15"/>
    <mergeCell ref="H5:H9"/>
    <mergeCell ref="C6:C9"/>
    <mergeCell ref="H15:H28"/>
    <mergeCell ref="C16:C24"/>
    <mergeCell ref="I17:I22"/>
    <mergeCell ref="I23:I24"/>
    <mergeCell ref="I25:I28"/>
    <mergeCell ref="H29:H45"/>
    <mergeCell ref="C30:C45"/>
    <mergeCell ref="I30:I31"/>
    <mergeCell ref="I32:I39"/>
    <mergeCell ref="D33:D38"/>
    <mergeCell ref="D41:D43"/>
    <mergeCell ref="H46:H48"/>
    <mergeCell ref="C47:C48"/>
    <mergeCell ref="H49:H51"/>
    <mergeCell ref="C53:C63"/>
    <mergeCell ref="D54:D63"/>
  </mergeCells>
  <phoneticPr fontId="1"/>
  <pageMargins left="0.39370078740157483" right="0" top="0" bottom="0" header="0.31496062992125984" footer="0.31496062992125984"/>
  <pageSetup paperSize="8" scale="66" orientation="landscape" r:id="rId1"/>
  <headerFooter>
    <oddFooter>&amp;C&amp;P</oddFooter>
  </headerFooter>
  <rowBreaks count="7" manualBreakCount="7">
    <brk id="45" max="24" man="1"/>
    <brk id="86" max="24" man="1"/>
    <brk id="127" max="24" man="1"/>
    <brk id="166" max="24" man="1"/>
    <brk id="211" max="24" man="1"/>
    <brk id="256" max="24" man="1"/>
    <brk id="293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2"/>
  <sheetViews>
    <sheetView topLeftCell="F1" zoomScaleNormal="100" workbookViewId="0">
      <selection activeCell="F1" sqref="F1"/>
    </sheetView>
  </sheetViews>
  <sheetFormatPr defaultRowHeight="17.25" x14ac:dyDescent="0.15"/>
  <cols>
    <col min="1" max="2" width="6.25" hidden="1" customWidth="1"/>
    <col min="3" max="3" width="30.625" style="4" hidden="1" customWidth="1"/>
    <col min="4" max="5" width="30.625" style="42" hidden="1" customWidth="1"/>
    <col min="6" max="7" width="4.125" style="42" customWidth="1"/>
    <col min="8" max="8" width="28.25" style="278" customWidth="1"/>
    <col min="9" max="9" width="34" style="278" customWidth="1"/>
    <col min="10" max="10" width="35.5" style="266" customWidth="1"/>
    <col min="11" max="13" width="13.625" customWidth="1"/>
  </cols>
  <sheetData>
    <row r="1" spans="1:13" ht="31.5" customHeight="1" x14ac:dyDescent="0.15">
      <c r="A1" s="657"/>
      <c r="B1" s="658"/>
      <c r="C1" s="658"/>
      <c r="D1" s="658"/>
      <c r="E1" s="658"/>
      <c r="F1" s="300"/>
      <c r="G1" s="300"/>
      <c r="H1" s="749" t="s">
        <v>708</v>
      </c>
      <c r="I1" s="749"/>
      <c r="J1" s="749"/>
      <c r="K1" s="749"/>
      <c r="L1" s="749"/>
      <c r="M1" s="749"/>
    </row>
    <row r="2" spans="1:13" ht="20.100000000000001" customHeight="1" thickBot="1" x14ac:dyDescent="0.2">
      <c r="A2" s="659"/>
      <c r="B2" s="659"/>
      <c r="C2" s="659"/>
      <c r="D2" s="659"/>
      <c r="E2" s="659"/>
      <c r="F2" s="301"/>
      <c r="G2" s="301"/>
      <c r="H2" s="626" t="s">
        <v>692</v>
      </c>
      <c r="I2" s="626"/>
      <c r="J2" s="626"/>
      <c r="K2" t="s">
        <v>709</v>
      </c>
      <c r="M2" t="s">
        <v>696</v>
      </c>
    </row>
    <row r="3" spans="1:13" ht="27.95" customHeight="1" thickBot="1" x14ac:dyDescent="0.2">
      <c r="A3" s="312"/>
      <c r="B3" s="305"/>
      <c r="C3" s="305"/>
      <c r="D3" s="305"/>
      <c r="E3" s="305"/>
      <c r="F3" s="321" t="s">
        <v>698</v>
      </c>
      <c r="G3" s="320"/>
      <c r="H3" s="732" t="s">
        <v>694</v>
      </c>
      <c r="I3" s="732"/>
      <c r="J3" s="732"/>
      <c r="K3" s="737" t="s">
        <v>695</v>
      </c>
      <c r="L3" s="730"/>
      <c r="M3" s="731"/>
    </row>
    <row r="4" spans="1:13" ht="27.95" customHeight="1" thickBot="1" x14ac:dyDescent="0.2">
      <c r="A4" s="1"/>
      <c r="B4" s="1"/>
      <c r="C4" s="304" t="s">
        <v>0</v>
      </c>
      <c r="D4" s="26" t="s">
        <v>1</v>
      </c>
      <c r="E4" s="306" t="s">
        <v>2</v>
      </c>
      <c r="F4" s="332"/>
      <c r="G4" s="331"/>
      <c r="H4" s="368" t="s">
        <v>682</v>
      </c>
      <c r="I4" s="368" t="s">
        <v>683</v>
      </c>
      <c r="J4" s="369" t="s">
        <v>684</v>
      </c>
      <c r="K4" s="370" t="s">
        <v>691</v>
      </c>
      <c r="L4" s="371" t="s">
        <v>689</v>
      </c>
      <c r="M4" s="372" t="s">
        <v>690</v>
      </c>
    </row>
    <row r="5" spans="1:13" ht="27.95" customHeight="1" x14ac:dyDescent="0.15">
      <c r="A5" s="660" t="s">
        <v>3</v>
      </c>
      <c r="B5" s="660" t="s">
        <v>4</v>
      </c>
      <c r="C5" s="2" t="s">
        <v>5</v>
      </c>
      <c r="D5" s="27"/>
      <c r="E5" s="32"/>
      <c r="F5" s="701" t="s">
        <v>677</v>
      </c>
      <c r="G5" s="694" t="s">
        <v>4</v>
      </c>
      <c r="H5" s="639" t="s">
        <v>5</v>
      </c>
      <c r="I5" s="274"/>
      <c r="J5" s="267"/>
      <c r="K5" s="375">
        <f>SUM(K6)</f>
        <v>3465</v>
      </c>
      <c r="L5" s="375">
        <f>SUM(L6)</f>
        <v>0</v>
      </c>
      <c r="M5" s="376">
        <f>SUM(K5-L5)</f>
        <v>3465</v>
      </c>
    </row>
    <row r="6" spans="1:13" ht="27.95" customHeight="1" x14ac:dyDescent="0.15">
      <c r="A6" s="660"/>
      <c r="B6" s="660"/>
      <c r="C6" s="662"/>
      <c r="D6" s="28" t="s">
        <v>5</v>
      </c>
      <c r="E6" s="33"/>
      <c r="F6" s="701"/>
      <c r="G6" s="694"/>
      <c r="H6" s="633"/>
      <c r="I6" s="695" t="s">
        <v>5</v>
      </c>
      <c r="J6" s="61"/>
      <c r="K6" s="354">
        <f>SUM(K7+K8+K9)</f>
        <v>3465</v>
      </c>
      <c r="L6" s="354">
        <f>SUM(L7+L8+L9)</f>
        <v>0</v>
      </c>
      <c r="M6" s="355">
        <f t="shared" ref="M6:M69" si="0">SUM(K6-L6)</f>
        <v>3465</v>
      </c>
    </row>
    <row r="7" spans="1:13" ht="27.95" customHeight="1" x14ac:dyDescent="0.15">
      <c r="A7" s="660"/>
      <c r="B7" s="660"/>
      <c r="C7" s="663"/>
      <c r="D7" s="665"/>
      <c r="E7" s="33" t="s">
        <v>6</v>
      </c>
      <c r="F7" s="701"/>
      <c r="G7" s="694"/>
      <c r="H7" s="633"/>
      <c r="I7" s="696"/>
      <c r="J7" s="265" t="s">
        <v>358</v>
      </c>
      <c r="K7" s="354">
        <v>2890</v>
      </c>
      <c r="L7" s="354">
        <v>0</v>
      </c>
      <c r="M7" s="355">
        <f t="shared" si="0"/>
        <v>2890</v>
      </c>
    </row>
    <row r="8" spans="1:13" ht="27.95" customHeight="1" x14ac:dyDescent="0.15">
      <c r="A8" s="660"/>
      <c r="B8" s="660"/>
      <c r="C8" s="663"/>
      <c r="D8" s="666"/>
      <c r="E8" s="33" t="s">
        <v>7</v>
      </c>
      <c r="F8" s="701"/>
      <c r="G8" s="694"/>
      <c r="H8" s="633"/>
      <c r="I8" s="696"/>
      <c r="J8" s="265" t="s">
        <v>359</v>
      </c>
      <c r="K8" s="354">
        <v>375</v>
      </c>
      <c r="L8" s="354">
        <v>0</v>
      </c>
      <c r="M8" s="355">
        <f t="shared" si="0"/>
        <v>375</v>
      </c>
    </row>
    <row r="9" spans="1:13" ht="27.95" customHeight="1" thickBot="1" x14ac:dyDescent="0.2">
      <c r="A9" s="660"/>
      <c r="B9" s="660"/>
      <c r="C9" s="664"/>
      <c r="D9" s="667"/>
      <c r="E9" s="33" t="s">
        <v>8</v>
      </c>
      <c r="F9" s="701"/>
      <c r="G9" s="694"/>
      <c r="H9" s="634"/>
      <c r="I9" s="698"/>
      <c r="J9" s="377" t="s">
        <v>360</v>
      </c>
      <c r="K9" s="358">
        <v>200</v>
      </c>
      <c r="L9" s="358">
        <v>0</v>
      </c>
      <c r="M9" s="359">
        <f t="shared" si="0"/>
        <v>200</v>
      </c>
    </row>
    <row r="10" spans="1:13" ht="27.95" customHeight="1" x14ac:dyDescent="0.15">
      <c r="A10" s="660"/>
      <c r="B10" s="660"/>
      <c r="C10" s="3" t="s">
        <v>9</v>
      </c>
      <c r="D10" s="28"/>
      <c r="E10" s="33"/>
      <c r="F10" s="701"/>
      <c r="G10" s="694"/>
      <c r="H10" s="639" t="s">
        <v>9</v>
      </c>
      <c r="I10" s="274"/>
      <c r="J10" s="379"/>
      <c r="K10" s="375">
        <f>SUM(K11+K14)</f>
        <v>2500</v>
      </c>
      <c r="L10" s="375">
        <f>SUM(L11+L14)</f>
        <v>0</v>
      </c>
      <c r="M10" s="376">
        <f t="shared" si="0"/>
        <v>2500</v>
      </c>
    </row>
    <row r="11" spans="1:13" ht="27.95" customHeight="1" x14ac:dyDescent="0.15">
      <c r="A11" s="660"/>
      <c r="B11" s="660"/>
      <c r="C11" s="662"/>
      <c r="D11" s="28" t="s">
        <v>9</v>
      </c>
      <c r="E11" s="33"/>
      <c r="F11" s="701"/>
      <c r="G11" s="694"/>
      <c r="H11" s="633"/>
      <c r="I11" s="695" t="s">
        <v>9</v>
      </c>
      <c r="J11" s="265"/>
      <c r="K11" s="354">
        <f>SUM(K12+K13)</f>
        <v>2500</v>
      </c>
      <c r="L11" s="354">
        <f>SUM(L12+L13)</f>
        <v>0</v>
      </c>
      <c r="M11" s="355">
        <f t="shared" si="0"/>
        <v>2500</v>
      </c>
    </row>
    <row r="12" spans="1:13" ht="27.95" customHeight="1" x14ac:dyDescent="0.15">
      <c r="A12" s="660"/>
      <c r="B12" s="660"/>
      <c r="C12" s="663"/>
      <c r="D12" s="665"/>
      <c r="E12" s="33" t="s">
        <v>10</v>
      </c>
      <c r="F12" s="701"/>
      <c r="G12" s="694"/>
      <c r="H12" s="633"/>
      <c r="I12" s="696"/>
      <c r="J12" s="265" t="s">
        <v>362</v>
      </c>
      <c r="K12" s="354">
        <v>2500</v>
      </c>
      <c r="L12" s="354">
        <v>0</v>
      </c>
      <c r="M12" s="355">
        <f t="shared" si="0"/>
        <v>2500</v>
      </c>
    </row>
    <row r="13" spans="1:13" ht="27.95" customHeight="1" x14ac:dyDescent="0.15">
      <c r="A13" s="660"/>
      <c r="B13" s="660"/>
      <c r="C13" s="664"/>
      <c r="D13" s="667"/>
      <c r="E13" s="33" t="s">
        <v>11</v>
      </c>
      <c r="F13" s="701"/>
      <c r="G13" s="694"/>
      <c r="H13" s="633"/>
      <c r="I13" s="697"/>
      <c r="J13" s="265" t="s">
        <v>837</v>
      </c>
      <c r="K13" s="354">
        <v>0</v>
      </c>
      <c r="L13" s="354">
        <v>0</v>
      </c>
      <c r="M13" s="355">
        <f t="shared" si="0"/>
        <v>0</v>
      </c>
    </row>
    <row r="14" spans="1:13" ht="27.95" customHeight="1" thickBot="1" x14ac:dyDescent="0.2">
      <c r="A14" s="660"/>
      <c r="B14" s="660"/>
      <c r="C14" s="302"/>
      <c r="D14" s="303"/>
      <c r="E14" s="33"/>
      <c r="F14" s="701"/>
      <c r="G14" s="694"/>
      <c r="H14" s="634"/>
      <c r="I14" s="368" t="s">
        <v>364</v>
      </c>
      <c r="J14" s="369"/>
      <c r="K14" s="358">
        <v>0</v>
      </c>
      <c r="L14" s="358">
        <v>0</v>
      </c>
      <c r="M14" s="359">
        <f t="shared" si="0"/>
        <v>0</v>
      </c>
    </row>
    <row r="15" spans="1:13" ht="27.95" customHeight="1" x14ac:dyDescent="0.15">
      <c r="A15" s="660"/>
      <c r="B15" s="660"/>
      <c r="C15" s="3" t="s">
        <v>12</v>
      </c>
      <c r="D15" s="28"/>
      <c r="E15" s="33"/>
      <c r="F15" s="290"/>
      <c r="G15" s="694"/>
      <c r="H15" s="639" t="s">
        <v>12</v>
      </c>
      <c r="I15" s="274"/>
      <c r="J15" s="267"/>
      <c r="K15" s="375">
        <f>SUM(K16+K17+K23+K25)</f>
        <v>10300</v>
      </c>
      <c r="L15" s="375">
        <f>SUM(L16+L17+L23+L25)</f>
        <v>0</v>
      </c>
      <c r="M15" s="376">
        <f t="shared" si="0"/>
        <v>10300</v>
      </c>
    </row>
    <row r="16" spans="1:13" ht="27.95" customHeight="1" x14ac:dyDescent="0.15">
      <c r="A16" s="660"/>
      <c r="B16" s="660"/>
      <c r="C16" s="663"/>
      <c r="D16" s="28" t="s">
        <v>13</v>
      </c>
      <c r="E16" s="33"/>
      <c r="F16" s="290"/>
      <c r="G16" s="288"/>
      <c r="H16" s="633"/>
      <c r="I16" s="273" t="s">
        <v>13</v>
      </c>
      <c r="J16" s="61"/>
      <c r="K16" s="354">
        <v>0</v>
      </c>
      <c r="L16" s="354">
        <v>0</v>
      </c>
      <c r="M16" s="355">
        <f t="shared" si="0"/>
        <v>0</v>
      </c>
    </row>
    <row r="17" spans="1:13" ht="27.95" customHeight="1" x14ac:dyDescent="0.15">
      <c r="A17" s="660"/>
      <c r="B17" s="660"/>
      <c r="C17" s="663"/>
      <c r="D17" s="28" t="s">
        <v>14</v>
      </c>
      <c r="E17" s="33"/>
      <c r="F17" s="290"/>
      <c r="G17" s="288"/>
      <c r="H17" s="633"/>
      <c r="I17" s="695" t="s">
        <v>14</v>
      </c>
      <c r="J17" s="61"/>
      <c r="K17" s="354">
        <f>SUM(K18+K19+K20+K21+K22)</f>
        <v>10300</v>
      </c>
      <c r="L17" s="354">
        <f>SUM(L18+L19+L20+L21+L22)</f>
        <v>0</v>
      </c>
      <c r="M17" s="355">
        <f t="shared" si="0"/>
        <v>10300</v>
      </c>
    </row>
    <row r="18" spans="1:13" ht="27.95" customHeight="1" x14ac:dyDescent="0.15">
      <c r="A18" s="660"/>
      <c r="B18" s="660"/>
      <c r="C18" s="663"/>
      <c r="D18" s="28"/>
      <c r="E18" s="33" t="s">
        <v>14</v>
      </c>
      <c r="F18" s="290"/>
      <c r="G18" s="288"/>
      <c r="H18" s="633"/>
      <c r="I18" s="696"/>
      <c r="J18" s="61" t="s">
        <v>365</v>
      </c>
      <c r="K18" s="354">
        <v>7800</v>
      </c>
      <c r="L18" s="354">
        <v>0</v>
      </c>
      <c r="M18" s="355">
        <f t="shared" si="0"/>
        <v>7800</v>
      </c>
    </row>
    <row r="19" spans="1:13" ht="27.95" customHeight="1" x14ac:dyDescent="0.15">
      <c r="A19" s="660"/>
      <c r="B19" s="660"/>
      <c r="C19" s="663"/>
      <c r="D19" s="28"/>
      <c r="E19" s="33"/>
      <c r="F19" s="290"/>
      <c r="G19" s="288"/>
      <c r="H19" s="633"/>
      <c r="I19" s="696"/>
      <c r="J19" s="61" t="s">
        <v>366</v>
      </c>
      <c r="K19" s="354">
        <v>0</v>
      </c>
      <c r="L19" s="354">
        <v>0</v>
      </c>
      <c r="M19" s="355">
        <f t="shared" si="0"/>
        <v>0</v>
      </c>
    </row>
    <row r="20" spans="1:13" ht="27.95" customHeight="1" x14ac:dyDescent="0.15">
      <c r="A20" s="660"/>
      <c r="B20" s="660"/>
      <c r="C20" s="663"/>
      <c r="D20" s="28"/>
      <c r="E20" s="33"/>
      <c r="F20" s="290"/>
      <c r="G20" s="288"/>
      <c r="H20" s="633"/>
      <c r="I20" s="696"/>
      <c r="J20" s="61" t="s">
        <v>367</v>
      </c>
      <c r="K20" s="354">
        <v>2500</v>
      </c>
      <c r="L20" s="354">
        <v>0</v>
      </c>
      <c r="M20" s="355">
        <f t="shared" si="0"/>
        <v>2500</v>
      </c>
    </row>
    <row r="21" spans="1:13" ht="27.95" customHeight="1" x14ac:dyDescent="0.15">
      <c r="A21" s="660"/>
      <c r="B21" s="660"/>
      <c r="C21" s="663"/>
      <c r="D21" s="28"/>
      <c r="E21" s="33"/>
      <c r="F21" s="290"/>
      <c r="G21" s="288"/>
      <c r="H21" s="633"/>
      <c r="I21" s="696"/>
      <c r="J21" s="61" t="s">
        <v>604</v>
      </c>
      <c r="K21" s="354">
        <v>0</v>
      </c>
      <c r="L21" s="354">
        <v>0</v>
      </c>
      <c r="M21" s="355">
        <f t="shared" si="0"/>
        <v>0</v>
      </c>
    </row>
    <row r="22" spans="1:13" ht="27.95" customHeight="1" x14ac:dyDescent="0.15">
      <c r="A22" s="660"/>
      <c r="B22" s="660"/>
      <c r="C22" s="663"/>
      <c r="D22" s="28"/>
      <c r="E22" s="33"/>
      <c r="F22" s="290"/>
      <c r="G22" s="288"/>
      <c r="H22" s="633"/>
      <c r="I22" s="697"/>
      <c r="J22" s="61" t="s">
        <v>15</v>
      </c>
      <c r="K22" s="354">
        <v>0</v>
      </c>
      <c r="L22" s="354">
        <v>0</v>
      </c>
      <c r="M22" s="355">
        <f t="shared" si="0"/>
        <v>0</v>
      </c>
    </row>
    <row r="23" spans="1:13" ht="27.95" customHeight="1" x14ac:dyDescent="0.15">
      <c r="A23" s="660"/>
      <c r="B23" s="660"/>
      <c r="C23" s="663"/>
      <c r="D23" s="28" t="s">
        <v>15</v>
      </c>
      <c r="E23" s="33"/>
      <c r="F23" s="290"/>
      <c r="G23" s="288"/>
      <c r="H23" s="633"/>
      <c r="I23" s="695" t="s">
        <v>15</v>
      </c>
      <c r="J23" s="61"/>
      <c r="K23" s="354">
        <f>SUM(K24)</f>
        <v>0</v>
      </c>
      <c r="L23" s="354">
        <f>SUM(L24)</f>
        <v>0</v>
      </c>
      <c r="M23" s="355">
        <f t="shared" si="0"/>
        <v>0</v>
      </c>
    </row>
    <row r="24" spans="1:13" ht="27.95" customHeight="1" x14ac:dyDescent="0.15">
      <c r="A24" s="660"/>
      <c r="B24" s="660"/>
      <c r="C24" s="664"/>
      <c r="D24" s="28"/>
      <c r="E24" s="33" t="s">
        <v>15</v>
      </c>
      <c r="F24" s="290"/>
      <c r="G24" s="288"/>
      <c r="H24" s="633"/>
      <c r="I24" s="697"/>
      <c r="J24" s="265" t="s">
        <v>15</v>
      </c>
      <c r="K24" s="354">
        <v>0</v>
      </c>
      <c r="L24" s="354">
        <v>0</v>
      </c>
      <c r="M24" s="355">
        <f t="shared" si="0"/>
        <v>0</v>
      </c>
    </row>
    <row r="25" spans="1:13" ht="27.95" customHeight="1" x14ac:dyDescent="0.15">
      <c r="A25" s="660"/>
      <c r="B25" s="660"/>
      <c r="C25" s="302"/>
      <c r="D25" s="28"/>
      <c r="E25" s="33"/>
      <c r="F25" s="290"/>
      <c r="G25" s="288"/>
      <c r="H25" s="633"/>
      <c r="I25" s="695" t="s">
        <v>29</v>
      </c>
      <c r="J25" s="265"/>
      <c r="K25" s="354">
        <f>SUM(K26+K27+K28)</f>
        <v>0</v>
      </c>
      <c r="L25" s="354">
        <f>SUM(L26+L27+L28)</f>
        <v>0</v>
      </c>
      <c r="M25" s="355">
        <f t="shared" si="0"/>
        <v>0</v>
      </c>
    </row>
    <row r="26" spans="1:13" ht="27.95" customHeight="1" x14ac:dyDescent="0.15">
      <c r="A26" s="660"/>
      <c r="B26" s="660"/>
      <c r="C26" s="302"/>
      <c r="D26" s="28"/>
      <c r="E26" s="33"/>
      <c r="F26" s="290"/>
      <c r="G26" s="288"/>
      <c r="H26" s="633"/>
      <c r="I26" s="696"/>
      <c r="J26" s="265" t="s">
        <v>370</v>
      </c>
      <c r="K26" s="354">
        <v>0</v>
      </c>
      <c r="L26" s="354">
        <v>0</v>
      </c>
      <c r="M26" s="355">
        <f t="shared" si="0"/>
        <v>0</v>
      </c>
    </row>
    <row r="27" spans="1:13" ht="27.95" customHeight="1" x14ac:dyDescent="0.15">
      <c r="A27" s="660"/>
      <c r="B27" s="660"/>
      <c r="C27" s="302"/>
      <c r="D27" s="28"/>
      <c r="E27" s="33"/>
      <c r="F27" s="290"/>
      <c r="G27" s="288"/>
      <c r="H27" s="633"/>
      <c r="I27" s="696"/>
      <c r="J27" s="265" t="s">
        <v>371</v>
      </c>
      <c r="K27" s="354">
        <v>0</v>
      </c>
      <c r="L27" s="354">
        <v>0</v>
      </c>
      <c r="M27" s="355">
        <f t="shared" si="0"/>
        <v>0</v>
      </c>
    </row>
    <row r="28" spans="1:13" ht="27.95" customHeight="1" thickBot="1" x14ac:dyDescent="0.2">
      <c r="A28" s="660"/>
      <c r="B28" s="660"/>
      <c r="C28" s="302"/>
      <c r="D28" s="28"/>
      <c r="E28" s="33"/>
      <c r="F28" s="290"/>
      <c r="G28" s="288"/>
      <c r="H28" s="634"/>
      <c r="I28" s="698"/>
      <c r="J28" s="377" t="s">
        <v>380</v>
      </c>
      <c r="K28" s="358">
        <v>0</v>
      </c>
      <c r="L28" s="358">
        <v>0</v>
      </c>
      <c r="M28" s="359">
        <f t="shared" si="0"/>
        <v>0</v>
      </c>
    </row>
    <row r="29" spans="1:13" ht="27.95" customHeight="1" x14ac:dyDescent="0.15">
      <c r="A29" s="660"/>
      <c r="B29" s="660"/>
      <c r="C29" s="3" t="s">
        <v>16</v>
      </c>
      <c r="D29" s="28"/>
      <c r="E29" s="33"/>
      <c r="F29" s="290"/>
      <c r="G29" s="288"/>
      <c r="H29" s="633" t="s">
        <v>16</v>
      </c>
      <c r="I29" s="365"/>
      <c r="J29" s="270"/>
      <c r="K29" s="366">
        <f>SUM(K30+K32+K40)</f>
        <v>11042</v>
      </c>
      <c r="L29" s="366">
        <f>SUM(L30+L32+L40)</f>
        <v>0</v>
      </c>
      <c r="M29" s="367">
        <f t="shared" si="0"/>
        <v>11042</v>
      </c>
    </row>
    <row r="30" spans="1:13" ht="27.95" customHeight="1" x14ac:dyDescent="0.15">
      <c r="A30" s="660"/>
      <c r="B30" s="660"/>
      <c r="C30" s="663"/>
      <c r="D30" s="28"/>
      <c r="E30" s="33" t="s">
        <v>17</v>
      </c>
      <c r="F30" s="290"/>
      <c r="G30" s="288"/>
      <c r="H30" s="633"/>
      <c r="I30" s="695" t="s">
        <v>17</v>
      </c>
      <c r="J30" s="61"/>
      <c r="K30" s="354">
        <f>SUM(K31)</f>
        <v>0</v>
      </c>
      <c r="L30" s="354">
        <f>SUM(L31)</f>
        <v>0</v>
      </c>
      <c r="M30" s="355">
        <f t="shared" si="0"/>
        <v>0</v>
      </c>
    </row>
    <row r="31" spans="1:13" ht="27.95" customHeight="1" x14ac:dyDescent="0.15">
      <c r="A31" s="660"/>
      <c r="B31" s="660"/>
      <c r="C31" s="663"/>
      <c r="D31" s="28"/>
      <c r="E31" s="33"/>
      <c r="F31" s="290"/>
      <c r="G31" s="288"/>
      <c r="H31" s="633"/>
      <c r="I31" s="697"/>
      <c r="J31" s="265" t="s">
        <v>17</v>
      </c>
      <c r="K31" s="354">
        <v>0</v>
      </c>
      <c r="L31" s="354">
        <v>0</v>
      </c>
      <c r="M31" s="355">
        <f t="shared" si="0"/>
        <v>0</v>
      </c>
    </row>
    <row r="32" spans="1:13" ht="27.95" customHeight="1" x14ac:dyDescent="0.15">
      <c r="A32" s="660"/>
      <c r="B32" s="660"/>
      <c r="C32" s="663"/>
      <c r="D32" s="28" t="s">
        <v>18</v>
      </c>
      <c r="E32" s="33"/>
      <c r="F32" s="290"/>
      <c r="G32" s="288"/>
      <c r="H32" s="633"/>
      <c r="I32" s="695" t="s">
        <v>18</v>
      </c>
      <c r="J32" s="265"/>
      <c r="K32" s="354">
        <f>SUM(K33+K34+K35+K36+K37+K38+K39)</f>
        <v>7910</v>
      </c>
      <c r="L32" s="354">
        <f>SUM(L33+L34+L35+L36+L37+L38+L39)</f>
        <v>0</v>
      </c>
      <c r="M32" s="355">
        <f t="shared" si="0"/>
        <v>7910</v>
      </c>
    </row>
    <row r="33" spans="1:13" ht="27.95" customHeight="1" x14ac:dyDescent="0.15">
      <c r="A33" s="660"/>
      <c r="B33" s="660"/>
      <c r="C33" s="663"/>
      <c r="D33" s="666"/>
      <c r="E33" s="33" t="s">
        <v>19</v>
      </c>
      <c r="F33" s="290"/>
      <c r="G33" s="288"/>
      <c r="H33" s="633"/>
      <c r="I33" s="696"/>
      <c r="J33" s="265" t="s">
        <v>372</v>
      </c>
      <c r="K33" s="354">
        <v>2207</v>
      </c>
      <c r="L33" s="354">
        <v>0</v>
      </c>
      <c r="M33" s="355">
        <f t="shared" si="0"/>
        <v>2207</v>
      </c>
    </row>
    <row r="34" spans="1:13" ht="27.95" customHeight="1" x14ac:dyDescent="0.15">
      <c r="A34" s="660"/>
      <c r="B34" s="660"/>
      <c r="C34" s="663"/>
      <c r="D34" s="666"/>
      <c r="E34" s="33" t="s">
        <v>20</v>
      </c>
      <c r="F34" s="290"/>
      <c r="G34" s="288"/>
      <c r="H34" s="633"/>
      <c r="I34" s="696"/>
      <c r="J34" s="265" t="s">
        <v>593</v>
      </c>
      <c r="K34" s="354">
        <v>2312</v>
      </c>
      <c r="L34" s="354">
        <v>0</v>
      </c>
      <c r="M34" s="355">
        <f t="shared" si="0"/>
        <v>2312</v>
      </c>
    </row>
    <row r="35" spans="1:13" ht="27.95" customHeight="1" x14ac:dyDescent="0.15">
      <c r="A35" s="660"/>
      <c r="B35" s="660"/>
      <c r="C35" s="663"/>
      <c r="D35" s="666"/>
      <c r="E35" s="33" t="s">
        <v>21</v>
      </c>
      <c r="F35" s="290"/>
      <c r="G35" s="288"/>
      <c r="H35" s="633"/>
      <c r="I35" s="696"/>
      <c r="J35" s="265" t="s">
        <v>373</v>
      </c>
      <c r="K35" s="354">
        <v>0</v>
      </c>
      <c r="L35" s="354">
        <v>0</v>
      </c>
      <c r="M35" s="355">
        <f t="shared" si="0"/>
        <v>0</v>
      </c>
    </row>
    <row r="36" spans="1:13" ht="27.95" customHeight="1" x14ac:dyDescent="0.15">
      <c r="A36" s="660"/>
      <c r="B36" s="660"/>
      <c r="C36" s="663"/>
      <c r="D36" s="666"/>
      <c r="E36" s="33" t="s">
        <v>246</v>
      </c>
      <c r="F36" s="290"/>
      <c r="G36" s="288"/>
      <c r="H36" s="633"/>
      <c r="I36" s="696"/>
      <c r="J36" s="265" t="s">
        <v>374</v>
      </c>
      <c r="K36" s="354">
        <v>0</v>
      </c>
      <c r="L36" s="354">
        <v>0</v>
      </c>
      <c r="M36" s="355">
        <f t="shared" si="0"/>
        <v>0</v>
      </c>
    </row>
    <row r="37" spans="1:13" ht="27.95" customHeight="1" x14ac:dyDescent="0.15">
      <c r="A37" s="660"/>
      <c r="B37" s="660"/>
      <c r="C37" s="663"/>
      <c r="D37" s="666"/>
      <c r="E37" s="33" t="s">
        <v>22</v>
      </c>
      <c r="F37" s="290"/>
      <c r="G37" s="288"/>
      <c r="H37" s="633"/>
      <c r="I37" s="696"/>
      <c r="J37" s="265" t="s">
        <v>375</v>
      </c>
      <c r="K37" s="354">
        <v>3391</v>
      </c>
      <c r="L37" s="354">
        <v>0</v>
      </c>
      <c r="M37" s="355">
        <f t="shared" si="0"/>
        <v>3391</v>
      </c>
    </row>
    <row r="38" spans="1:13" ht="27.95" customHeight="1" x14ac:dyDescent="0.15">
      <c r="A38" s="660"/>
      <c r="B38" s="660"/>
      <c r="C38" s="663"/>
      <c r="D38" s="667"/>
      <c r="E38" s="33"/>
      <c r="F38" s="290"/>
      <c r="G38" s="288"/>
      <c r="H38" s="633"/>
      <c r="I38" s="696"/>
      <c r="J38" s="265" t="s">
        <v>584</v>
      </c>
      <c r="K38" s="354">
        <v>0</v>
      </c>
      <c r="L38" s="354">
        <v>0</v>
      </c>
      <c r="M38" s="355">
        <f t="shared" si="0"/>
        <v>0</v>
      </c>
    </row>
    <row r="39" spans="1:13" ht="27.95" customHeight="1" x14ac:dyDescent="0.15">
      <c r="A39" s="660"/>
      <c r="B39" s="660"/>
      <c r="C39" s="663"/>
      <c r="D39" s="303"/>
      <c r="E39" s="33"/>
      <c r="F39" s="290"/>
      <c r="G39" s="288"/>
      <c r="H39" s="633"/>
      <c r="I39" s="697"/>
      <c r="J39" s="265" t="s">
        <v>378</v>
      </c>
      <c r="K39" s="354">
        <v>0</v>
      </c>
      <c r="L39" s="354">
        <v>0</v>
      </c>
      <c r="M39" s="355">
        <f t="shared" si="0"/>
        <v>0</v>
      </c>
    </row>
    <row r="40" spans="1:13" ht="27.95" customHeight="1" x14ac:dyDescent="0.15">
      <c r="A40" s="660"/>
      <c r="B40" s="660"/>
      <c r="C40" s="663"/>
      <c r="D40" s="28" t="s">
        <v>23</v>
      </c>
      <c r="E40" s="33"/>
      <c r="F40" s="290"/>
      <c r="G40" s="288"/>
      <c r="H40" s="633"/>
      <c r="I40" s="695" t="s">
        <v>23</v>
      </c>
      <c r="J40" s="265"/>
      <c r="K40" s="354">
        <f>SUM(K41+K42+K43+K44+K45)</f>
        <v>3132</v>
      </c>
      <c r="L40" s="354">
        <f>SUM(L41+L42+L43+L44+L45)</f>
        <v>0</v>
      </c>
      <c r="M40" s="355">
        <f t="shared" si="0"/>
        <v>3132</v>
      </c>
    </row>
    <row r="41" spans="1:13" ht="27.95" customHeight="1" x14ac:dyDescent="0.15">
      <c r="A41" s="660"/>
      <c r="B41" s="660"/>
      <c r="C41" s="663"/>
      <c r="D41" s="665"/>
      <c r="E41" s="33" t="s">
        <v>23</v>
      </c>
      <c r="F41" s="290"/>
      <c r="G41" s="288"/>
      <c r="H41" s="633"/>
      <c r="I41" s="696"/>
      <c r="J41" s="265" t="s">
        <v>23</v>
      </c>
      <c r="K41" s="354">
        <v>0</v>
      </c>
      <c r="L41" s="354">
        <v>0</v>
      </c>
      <c r="M41" s="355">
        <f t="shared" si="0"/>
        <v>0</v>
      </c>
    </row>
    <row r="42" spans="1:13" ht="27.95" customHeight="1" x14ac:dyDescent="0.15">
      <c r="A42" s="660"/>
      <c r="B42" s="660"/>
      <c r="C42" s="663"/>
      <c r="D42" s="666"/>
      <c r="E42" s="33" t="s">
        <v>569</v>
      </c>
      <c r="F42" s="290"/>
      <c r="G42" s="288"/>
      <c r="H42" s="633"/>
      <c r="I42" s="696"/>
      <c r="J42" s="265" t="s">
        <v>376</v>
      </c>
      <c r="K42" s="354">
        <v>100</v>
      </c>
      <c r="L42" s="354">
        <v>0</v>
      </c>
      <c r="M42" s="355">
        <f t="shared" si="0"/>
        <v>100</v>
      </c>
    </row>
    <row r="43" spans="1:13" ht="27.95" customHeight="1" x14ac:dyDescent="0.15">
      <c r="A43" s="660"/>
      <c r="B43" s="660"/>
      <c r="C43" s="663"/>
      <c r="D43" s="667"/>
      <c r="E43" s="33" t="s">
        <v>24</v>
      </c>
      <c r="F43" s="290"/>
      <c r="G43" s="288"/>
      <c r="H43" s="633"/>
      <c r="I43" s="696"/>
      <c r="J43" s="265" t="s">
        <v>377</v>
      </c>
      <c r="K43" s="354">
        <v>50</v>
      </c>
      <c r="L43" s="354">
        <v>0</v>
      </c>
      <c r="M43" s="355">
        <f t="shared" si="0"/>
        <v>50</v>
      </c>
    </row>
    <row r="44" spans="1:13" ht="27.95" customHeight="1" x14ac:dyDescent="0.15">
      <c r="A44" s="660"/>
      <c r="B44" s="660"/>
      <c r="C44" s="663"/>
      <c r="D44" s="303"/>
      <c r="E44" s="33"/>
      <c r="F44" s="290"/>
      <c r="G44" s="288"/>
      <c r="H44" s="633"/>
      <c r="I44" s="696"/>
      <c r="J44" s="265" t="s">
        <v>568</v>
      </c>
      <c r="K44" s="354">
        <v>2982</v>
      </c>
      <c r="L44" s="354">
        <v>0</v>
      </c>
      <c r="M44" s="355">
        <f t="shared" si="0"/>
        <v>2982</v>
      </c>
    </row>
    <row r="45" spans="1:13" ht="27.95" customHeight="1" x14ac:dyDescent="0.15">
      <c r="A45" s="660"/>
      <c r="B45" s="660"/>
      <c r="C45" s="663"/>
      <c r="D45" s="303"/>
      <c r="E45" s="33"/>
      <c r="F45" s="291"/>
      <c r="G45" s="289"/>
      <c r="H45" s="635"/>
      <c r="I45" s="697"/>
      <c r="J45" s="265" t="s">
        <v>378</v>
      </c>
      <c r="K45" s="354">
        <v>0</v>
      </c>
      <c r="L45" s="354">
        <v>0</v>
      </c>
      <c r="M45" s="355">
        <f t="shared" si="0"/>
        <v>0</v>
      </c>
    </row>
    <row r="46" spans="1:13" ht="27.95" customHeight="1" x14ac:dyDescent="0.15">
      <c r="A46" s="660"/>
      <c r="B46" s="660"/>
      <c r="C46" s="3" t="s">
        <v>25</v>
      </c>
      <c r="D46" s="28"/>
      <c r="E46" s="33"/>
      <c r="F46" s="292"/>
      <c r="G46" s="712" t="s">
        <v>4</v>
      </c>
      <c r="H46" s="632" t="s">
        <v>25</v>
      </c>
      <c r="I46" s="273"/>
      <c r="J46" s="61"/>
      <c r="K46" s="354">
        <f>SUM(K47+K48)</f>
        <v>0</v>
      </c>
      <c r="L46" s="354">
        <f>SUM(L47+L48)</f>
        <v>0</v>
      </c>
      <c r="M46" s="355">
        <f t="shared" si="0"/>
        <v>0</v>
      </c>
    </row>
    <row r="47" spans="1:13" ht="27.95" customHeight="1" x14ac:dyDescent="0.15">
      <c r="A47" s="660"/>
      <c r="B47" s="660"/>
      <c r="C47" s="663"/>
      <c r="D47" s="28"/>
      <c r="E47" s="33"/>
      <c r="F47" s="701" t="s">
        <v>677</v>
      </c>
      <c r="G47" s="694"/>
      <c r="H47" s="633"/>
      <c r="I47" s="273" t="s">
        <v>379</v>
      </c>
      <c r="J47" s="61"/>
      <c r="K47" s="354">
        <v>0</v>
      </c>
      <c r="L47" s="354">
        <v>0</v>
      </c>
      <c r="M47" s="355">
        <f t="shared" si="0"/>
        <v>0</v>
      </c>
    </row>
    <row r="48" spans="1:13" ht="27.95" customHeight="1" thickBot="1" x14ac:dyDescent="0.2">
      <c r="A48" s="660"/>
      <c r="B48" s="660"/>
      <c r="C48" s="664"/>
      <c r="D48" s="30" t="s">
        <v>26</v>
      </c>
      <c r="E48" s="33"/>
      <c r="F48" s="701"/>
      <c r="G48" s="694"/>
      <c r="H48" s="634"/>
      <c r="I48" s="368" t="s">
        <v>209</v>
      </c>
      <c r="J48" s="369"/>
      <c r="K48" s="358">
        <v>0</v>
      </c>
      <c r="L48" s="358">
        <v>0</v>
      </c>
      <c r="M48" s="359">
        <f t="shared" si="0"/>
        <v>0</v>
      </c>
    </row>
    <row r="49" spans="1:13" ht="27.95" customHeight="1" x14ac:dyDescent="0.15">
      <c r="A49" s="660"/>
      <c r="B49" s="660"/>
      <c r="C49" s="3" t="s">
        <v>27</v>
      </c>
      <c r="D49" s="28"/>
      <c r="E49" s="33"/>
      <c r="F49" s="701"/>
      <c r="G49" s="694"/>
      <c r="H49" s="639" t="s">
        <v>27</v>
      </c>
      <c r="I49" s="274"/>
      <c r="J49" s="267"/>
      <c r="K49" s="361">
        <f>SUM(K50+K51)</f>
        <v>0</v>
      </c>
      <c r="L49" s="361">
        <f>SUM(L50+L51)</f>
        <v>0</v>
      </c>
      <c r="M49" s="362">
        <f t="shared" si="0"/>
        <v>0</v>
      </c>
    </row>
    <row r="50" spans="1:13" ht="27.95" customHeight="1" x14ac:dyDescent="0.15">
      <c r="A50" s="660"/>
      <c r="B50" s="660"/>
      <c r="C50" s="3"/>
      <c r="D50" s="28" t="s">
        <v>28</v>
      </c>
      <c r="E50" s="33"/>
      <c r="F50" s="701"/>
      <c r="G50" s="694"/>
      <c r="H50" s="633"/>
      <c r="I50" s="273" t="s">
        <v>28</v>
      </c>
      <c r="J50" s="61"/>
      <c r="K50" s="354">
        <v>0</v>
      </c>
      <c r="L50" s="354">
        <v>0</v>
      </c>
      <c r="M50" s="355">
        <f t="shared" si="0"/>
        <v>0</v>
      </c>
    </row>
    <row r="51" spans="1:13" ht="27.95" customHeight="1" thickBot="1" x14ac:dyDescent="0.2">
      <c r="A51" s="660"/>
      <c r="B51" s="660"/>
      <c r="C51" s="3"/>
      <c r="D51" s="28"/>
      <c r="E51" s="33"/>
      <c r="F51" s="701"/>
      <c r="G51" s="694"/>
      <c r="H51" s="634"/>
      <c r="I51" s="380" t="s">
        <v>381</v>
      </c>
      <c r="J51" s="369"/>
      <c r="K51" s="358">
        <v>0</v>
      </c>
      <c r="L51" s="358">
        <v>0</v>
      </c>
      <c r="M51" s="359">
        <f t="shared" si="0"/>
        <v>0</v>
      </c>
    </row>
    <row r="52" spans="1:13" ht="27.95" customHeight="1" x14ac:dyDescent="0.15">
      <c r="A52" s="660"/>
      <c r="B52" s="660"/>
      <c r="C52" s="3" t="s">
        <v>30</v>
      </c>
      <c r="D52" s="28"/>
      <c r="E52" s="33"/>
      <c r="F52" s="701"/>
      <c r="G52" s="694"/>
      <c r="H52" s="285" t="s">
        <v>382</v>
      </c>
      <c r="I52" s="365"/>
      <c r="J52" s="270"/>
      <c r="K52" s="356">
        <f>SUM(K53+K60+K73+K78+K87+K90+K96)</f>
        <v>0</v>
      </c>
      <c r="L52" s="356">
        <f>SUM(L53+L60+L73+L78+L87+L90+L96)</f>
        <v>0</v>
      </c>
      <c r="M52" s="378">
        <f t="shared" si="0"/>
        <v>0</v>
      </c>
    </row>
    <row r="53" spans="1:13" ht="27.95" customHeight="1" x14ac:dyDescent="0.15">
      <c r="A53" s="660"/>
      <c r="B53" s="660"/>
      <c r="C53" s="663"/>
      <c r="D53" s="28" t="s">
        <v>33</v>
      </c>
      <c r="E53" s="33"/>
      <c r="F53" s="701"/>
      <c r="G53" s="694"/>
      <c r="H53" s="285"/>
      <c r="I53" s="275" t="s">
        <v>33</v>
      </c>
      <c r="J53" s="268"/>
      <c r="K53" s="354">
        <f>SUM(K54+K57)</f>
        <v>0</v>
      </c>
      <c r="L53" s="354">
        <f>SUM(L54+L57)</f>
        <v>0</v>
      </c>
      <c r="M53" s="355">
        <f t="shared" si="0"/>
        <v>0</v>
      </c>
    </row>
    <row r="54" spans="1:13" ht="27.95" customHeight="1" x14ac:dyDescent="0.15">
      <c r="A54" s="660"/>
      <c r="B54" s="660"/>
      <c r="C54" s="663"/>
      <c r="D54" s="665"/>
      <c r="E54" s="33" t="s">
        <v>31</v>
      </c>
      <c r="F54" s="701"/>
      <c r="G54" s="694"/>
      <c r="H54" s="285"/>
      <c r="I54" s="696" t="s">
        <v>383</v>
      </c>
      <c r="J54" s="265" t="s">
        <v>31</v>
      </c>
      <c r="K54" s="354">
        <f>SUM(K55+K56)</f>
        <v>0</v>
      </c>
      <c r="L54" s="354">
        <f>SUM(L55+L56)</f>
        <v>0</v>
      </c>
      <c r="M54" s="355">
        <f t="shared" si="0"/>
        <v>0</v>
      </c>
    </row>
    <row r="55" spans="1:13" ht="27.95" customHeight="1" x14ac:dyDescent="0.15">
      <c r="A55" s="660"/>
      <c r="B55" s="660"/>
      <c r="C55" s="663"/>
      <c r="D55" s="666"/>
      <c r="E55" s="33" t="s">
        <v>34</v>
      </c>
      <c r="F55" s="701"/>
      <c r="G55" s="694"/>
      <c r="H55" s="285"/>
      <c r="I55" s="696"/>
      <c r="J55" s="265" t="s">
        <v>384</v>
      </c>
      <c r="K55" s="354">
        <v>0</v>
      </c>
      <c r="L55" s="354">
        <v>0</v>
      </c>
      <c r="M55" s="355">
        <f t="shared" si="0"/>
        <v>0</v>
      </c>
    </row>
    <row r="56" spans="1:13" ht="27.95" customHeight="1" x14ac:dyDescent="0.15">
      <c r="A56" s="660"/>
      <c r="B56" s="660"/>
      <c r="C56" s="663"/>
      <c r="D56" s="666"/>
      <c r="E56" s="33" t="s">
        <v>35</v>
      </c>
      <c r="F56" s="701"/>
      <c r="G56" s="694"/>
      <c r="H56" s="285"/>
      <c r="I56" s="696"/>
      <c r="J56" s="265" t="s">
        <v>385</v>
      </c>
      <c r="K56" s="354">
        <v>0</v>
      </c>
      <c r="L56" s="354">
        <v>0</v>
      </c>
      <c r="M56" s="355">
        <f t="shared" si="0"/>
        <v>0</v>
      </c>
    </row>
    <row r="57" spans="1:13" ht="27.95" customHeight="1" x14ac:dyDescent="0.15">
      <c r="A57" s="660"/>
      <c r="B57" s="660"/>
      <c r="C57" s="663"/>
      <c r="D57" s="666"/>
      <c r="E57" s="33"/>
      <c r="F57" s="290"/>
      <c r="G57" s="288"/>
      <c r="H57" s="285"/>
      <c r="I57" s="696"/>
      <c r="J57" s="265" t="s">
        <v>386</v>
      </c>
      <c r="K57" s="354">
        <f>SUM(K58+K59)</f>
        <v>0</v>
      </c>
      <c r="L57" s="354">
        <f>SUM(L58+L59)</f>
        <v>0</v>
      </c>
      <c r="M57" s="355">
        <f t="shared" si="0"/>
        <v>0</v>
      </c>
    </row>
    <row r="58" spans="1:13" ht="27.95" customHeight="1" x14ac:dyDescent="0.15">
      <c r="A58" s="660"/>
      <c r="B58" s="660"/>
      <c r="C58" s="663"/>
      <c r="D58" s="666"/>
      <c r="E58" s="33"/>
      <c r="F58" s="290"/>
      <c r="G58" s="288"/>
      <c r="H58" s="285"/>
      <c r="I58" s="696"/>
      <c r="J58" s="265" t="s">
        <v>387</v>
      </c>
      <c r="K58" s="354">
        <v>0</v>
      </c>
      <c r="L58" s="354">
        <v>0</v>
      </c>
      <c r="M58" s="355">
        <f t="shared" si="0"/>
        <v>0</v>
      </c>
    </row>
    <row r="59" spans="1:13" ht="27.95" customHeight="1" x14ac:dyDescent="0.15">
      <c r="A59" s="660"/>
      <c r="B59" s="660"/>
      <c r="C59" s="663"/>
      <c r="D59" s="666"/>
      <c r="E59" s="33"/>
      <c r="F59" s="290"/>
      <c r="G59" s="288"/>
      <c r="H59" s="285"/>
      <c r="I59" s="697"/>
      <c r="J59" s="265" t="s">
        <v>388</v>
      </c>
      <c r="K59" s="354">
        <v>0</v>
      </c>
      <c r="L59" s="354">
        <v>0</v>
      </c>
      <c r="M59" s="355">
        <f t="shared" si="0"/>
        <v>0</v>
      </c>
    </row>
    <row r="60" spans="1:13" ht="27.95" customHeight="1" x14ac:dyDescent="0.15">
      <c r="A60" s="660"/>
      <c r="B60" s="660"/>
      <c r="C60" s="663"/>
      <c r="D60" s="666"/>
      <c r="E60" s="33" t="s">
        <v>32</v>
      </c>
      <c r="F60" s="290"/>
      <c r="G60" s="288"/>
      <c r="H60" s="285"/>
      <c r="I60" s="695" t="s">
        <v>401</v>
      </c>
      <c r="J60" s="265"/>
      <c r="K60" s="354">
        <f>SUM(K61+K64+K67+K70)</f>
        <v>0</v>
      </c>
      <c r="L60" s="354">
        <f>SUM(L61+L64+L67+L70)</f>
        <v>0</v>
      </c>
      <c r="M60" s="355">
        <f t="shared" si="0"/>
        <v>0</v>
      </c>
    </row>
    <row r="61" spans="1:13" ht="27.95" customHeight="1" x14ac:dyDescent="0.15">
      <c r="A61" s="660"/>
      <c r="B61" s="660"/>
      <c r="C61" s="663"/>
      <c r="D61" s="666"/>
      <c r="E61" s="33"/>
      <c r="F61" s="290"/>
      <c r="G61" s="288"/>
      <c r="H61" s="285"/>
      <c r="I61" s="696"/>
      <c r="J61" s="265" t="s">
        <v>389</v>
      </c>
      <c r="K61" s="354">
        <f>SUM(K62+K63)</f>
        <v>0</v>
      </c>
      <c r="L61" s="354">
        <f>SUM(L62+L63)</f>
        <v>0</v>
      </c>
      <c r="M61" s="355">
        <f t="shared" si="0"/>
        <v>0</v>
      </c>
    </row>
    <row r="62" spans="1:13" ht="27.95" customHeight="1" x14ac:dyDescent="0.15">
      <c r="A62" s="660"/>
      <c r="B62" s="660"/>
      <c r="C62" s="663"/>
      <c r="D62" s="666"/>
      <c r="E62" s="33" t="s">
        <v>34</v>
      </c>
      <c r="F62" s="290"/>
      <c r="G62" s="288"/>
      <c r="H62" s="285"/>
      <c r="I62" s="696"/>
      <c r="J62" s="265" t="s">
        <v>390</v>
      </c>
      <c r="K62" s="354">
        <v>0</v>
      </c>
      <c r="L62" s="354">
        <v>0</v>
      </c>
      <c r="M62" s="355">
        <f t="shared" si="0"/>
        <v>0</v>
      </c>
    </row>
    <row r="63" spans="1:13" ht="27.95" customHeight="1" thickBot="1" x14ac:dyDescent="0.2">
      <c r="A63" s="661"/>
      <c r="B63" s="661"/>
      <c r="C63" s="669"/>
      <c r="D63" s="668"/>
      <c r="E63" s="35" t="s">
        <v>35</v>
      </c>
      <c r="F63" s="290"/>
      <c r="G63" s="288"/>
      <c r="H63" s="285"/>
      <c r="I63" s="696"/>
      <c r="J63" s="265" t="s">
        <v>391</v>
      </c>
      <c r="K63" s="354">
        <v>0</v>
      </c>
      <c r="L63" s="354">
        <v>0</v>
      </c>
      <c r="M63" s="355">
        <f t="shared" si="0"/>
        <v>0</v>
      </c>
    </row>
    <row r="64" spans="1:13" ht="27.95" customHeight="1" x14ac:dyDescent="0.15">
      <c r="A64" s="201"/>
      <c r="B64" s="80"/>
      <c r="C64" s="313"/>
      <c r="D64" s="314"/>
      <c r="E64" s="314"/>
      <c r="F64" s="290"/>
      <c r="G64" s="288"/>
      <c r="H64" s="285"/>
      <c r="I64" s="696"/>
      <c r="J64" s="265" t="s">
        <v>392</v>
      </c>
      <c r="K64" s="354">
        <f>SUM(K65+K66)</f>
        <v>0</v>
      </c>
      <c r="L64" s="354">
        <f>SUM(L65+L66)</f>
        <v>0</v>
      </c>
      <c r="M64" s="355">
        <f t="shared" si="0"/>
        <v>0</v>
      </c>
    </row>
    <row r="65" spans="1:13" ht="27.95" customHeight="1" x14ac:dyDescent="0.15">
      <c r="A65" s="201"/>
      <c r="B65" s="80"/>
      <c r="C65" s="313"/>
      <c r="D65" s="314"/>
      <c r="E65" s="314"/>
      <c r="F65" s="290"/>
      <c r="G65" s="288"/>
      <c r="H65" s="285"/>
      <c r="I65" s="696"/>
      <c r="J65" s="265" t="s">
        <v>393</v>
      </c>
      <c r="K65" s="354">
        <v>0</v>
      </c>
      <c r="L65" s="354">
        <v>0</v>
      </c>
      <c r="M65" s="355">
        <f t="shared" si="0"/>
        <v>0</v>
      </c>
    </row>
    <row r="66" spans="1:13" ht="27.95" customHeight="1" x14ac:dyDescent="0.15">
      <c r="A66" s="201"/>
      <c r="B66" s="80"/>
      <c r="C66" s="313"/>
      <c r="D66" s="314"/>
      <c r="E66" s="314"/>
      <c r="F66" s="290"/>
      <c r="G66" s="288"/>
      <c r="H66" s="285"/>
      <c r="I66" s="696"/>
      <c r="J66" s="265" t="s">
        <v>394</v>
      </c>
      <c r="K66" s="354">
        <v>0</v>
      </c>
      <c r="L66" s="354">
        <v>0</v>
      </c>
      <c r="M66" s="355">
        <f t="shared" si="0"/>
        <v>0</v>
      </c>
    </row>
    <row r="67" spans="1:13" ht="27.95" customHeight="1" x14ac:dyDescent="0.15">
      <c r="A67" s="201"/>
      <c r="B67" s="80"/>
      <c r="C67" s="313"/>
      <c r="D67" s="314"/>
      <c r="E67" s="314"/>
      <c r="F67" s="290"/>
      <c r="G67" s="288"/>
      <c r="H67" s="285"/>
      <c r="I67" s="696"/>
      <c r="J67" s="265" t="s">
        <v>395</v>
      </c>
      <c r="K67" s="354">
        <f>SUM(K68+K69)</f>
        <v>0</v>
      </c>
      <c r="L67" s="354">
        <f>SUM(L68+L69)</f>
        <v>0</v>
      </c>
      <c r="M67" s="355">
        <f t="shared" si="0"/>
        <v>0</v>
      </c>
    </row>
    <row r="68" spans="1:13" ht="27.95" customHeight="1" x14ac:dyDescent="0.15">
      <c r="A68" s="201"/>
      <c r="B68" s="80"/>
      <c r="C68" s="313"/>
      <c r="D68" s="314"/>
      <c r="E68" s="314"/>
      <c r="F68" s="290"/>
      <c r="G68" s="288"/>
      <c r="H68" s="285"/>
      <c r="I68" s="696"/>
      <c r="J68" s="265" t="s">
        <v>396</v>
      </c>
      <c r="K68" s="354">
        <v>0</v>
      </c>
      <c r="L68" s="354">
        <v>0</v>
      </c>
      <c r="M68" s="355">
        <f t="shared" si="0"/>
        <v>0</v>
      </c>
    </row>
    <row r="69" spans="1:13" ht="27.95" customHeight="1" x14ac:dyDescent="0.15">
      <c r="A69" s="201"/>
      <c r="B69" s="80"/>
      <c r="C69" s="313"/>
      <c r="D69" s="314"/>
      <c r="E69" s="314"/>
      <c r="F69" s="290"/>
      <c r="G69" s="288"/>
      <c r="H69" s="285"/>
      <c r="I69" s="696"/>
      <c r="J69" s="265" t="s">
        <v>397</v>
      </c>
      <c r="K69" s="354">
        <v>0</v>
      </c>
      <c r="L69" s="354">
        <v>0</v>
      </c>
      <c r="M69" s="355">
        <f t="shared" si="0"/>
        <v>0</v>
      </c>
    </row>
    <row r="70" spans="1:13" ht="27.95" customHeight="1" x14ac:dyDescent="0.15">
      <c r="A70" s="201"/>
      <c r="B70" s="80"/>
      <c r="C70" s="313"/>
      <c r="D70" s="314"/>
      <c r="E70" s="314"/>
      <c r="F70" s="290"/>
      <c r="G70" s="288"/>
      <c r="H70" s="285"/>
      <c r="I70" s="696"/>
      <c r="J70" s="265" t="s">
        <v>398</v>
      </c>
      <c r="K70" s="354">
        <f>SUM(K71+K72)</f>
        <v>0</v>
      </c>
      <c r="L70" s="354">
        <f>SUM(L71+L72)</f>
        <v>0</v>
      </c>
      <c r="M70" s="355">
        <f t="shared" ref="M70:M133" si="1">SUM(K70-L70)</f>
        <v>0</v>
      </c>
    </row>
    <row r="71" spans="1:13" ht="27.95" customHeight="1" x14ac:dyDescent="0.15">
      <c r="A71" s="201"/>
      <c r="B71" s="80"/>
      <c r="C71" s="313"/>
      <c r="D71" s="314"/>
      <c r="E71" s="314"/>
      <c r="F71" s="290"/>
      <c r="G71" s="288"/>
      <c r="H71" s="285"/>
      <c r="I71" s="696"/>
      <c r="J71" s="265" t="s">
        <v>400</v>
      </c>
      <c r="K71" s="354">
        <v>0</v>
      </c>
      <c r="L71" s="354">
        <v>0</v>
      </c>
      <c r="M71" s="355">
        <f t="shared" si="1"/>
        <v>0</v>
      </c>
    </row>
    <row r="72" spans="1:13" ht="27.95" customHeight="1" x14ac:dyDescent="0.15">
      <c r="A72" s="201"/>
      <c r="B72" s="80"/>
      <c r="C72" s="313"/>
      <c r="D72" s="314"/>
      <c r="E72" s="314"/>
      <c r="F72" s="290"/>
      <c r="G72" s="288"/>
      <c r="H72" s="285"/>
      <c r="I72" s="697"/>
      <c r="J72" s="265" t="s">
        <v>399</v>
      </c>
      <c r="K72" s="354">
        <v>0</v>
      </c>
      <c r="L72" s="354">
        <v>0</v>
      </c>
      <c r="M72" s="355">
        <f t="shared" si="1"/>
        <v>0</v>
      </c>
    </row>
    <row r="73" spans="1:13" ht="27.95" customHeight="1" x14ac:dyDescent="0.15">
      <c r="A73" s="201"/>
      <c r="B73" s="80"/>
      <c r="C73" s="313"/>
      <c r="D73" s="314"/>
      <c r="E73" s="314"/>
      <c r="F73" s="290"/>
      <c r="G73" s="288"/>
      <c r="H73" s="285"/>
      <c r="I73" s="287" t="s">
        <v>402</v>
      </c>
      <c r="J73" s="279"/>
      <c r="K73" s="354">
        <f>SUM(K74+K76)</f>
        <v>0</v>
      </c>
      <c r="L73" s="354">
        <f>SUM(L74+L76)</f>
        <v>0</v>
      </c>
      <c r="M73" s="355">
        <f t="shared" si="1"/>
        <v>0</v>
      </c>
    </row>
    <row r="74" spans="1:13" ht="27.95" customHeight="1" x14ac:dyDescent="0.15">
      <c r="A74" s="201"/>
      <c r="B74" s="80"/>
      <c r="C74" s="313"/>
      <c r="D74" s="314"/>
      <c r="E74" s="314"/>
      <c r="F74" s="290"/>
      <c r="G74" s="288"/>
      <c r="H74" s="285"/>
      <c r="I74" s="276" t="s">
        <v>383</v>
      </c>
      <c r="J74" s="265" t="s">
        <v>31</v>
      </c>
      <c r="K74" s="354">
        <f>SUM(K75)</f>
        <v>0</v>
      </c>
      <c r="L74" s="354">
        <f>SUM(L75)</f>
        <v>0</v>
      </c>
      <c r="M74" s="355">
        <f t="shared" si="1"/>
        <v>0</v>
      </c>
    </row>
    <row r="75" spans="1:13" ht="27.95" customHeight="1" x14ac:dyDescent="0.15">
      <c r="A75" s="201"/>
      <c r="B75" s="80"/>
      <c r="C75" s="313"/>
      <c r="D75" s="314"/>
      <c r="E75" s="314"/>
      <c r="F75" s="290"/>
      <c r="G75" s="288"/>
      <c r="H75" s="285"/>
      <c r="I75" s="276"/>
      <c r="J75" s="265" t="s">
        <v>685</v>
      </c>
      <c r="K75" s="354">
        <v>0</v>
      </c>
      <c r="L75" s="354">
        <v>0</v>
      </c>
      <c r="M75" s="355">
        <f t="shared" si="1"/>
        <v>0</v>
      </c>
    </row>
    <row r="76" spans="1:13" ht="27.95" customHeight="1" x14ac:dyDescent="0.15">
      <c r="A76" s="201"/>
      <c r="B76" s="80"/>
      <c r="C76" s="313"/>
      <c r="D76" s="314"/>
      <c r="E76" s="314"/>
      <c r="F76" s="290"/>
      <c r="G76" s="288"/>
      <c r="H76" s="285"/>
      <c r="I76" s="276"/>
      <c r="J76" s="265" t="s">
        <v>386</v>
      </c>
      <c r="K76" s="354">
        <f>SUM(K77)</f>
        <v>0</v>
      </c>
      <c r="L76" s="354">
        <f>SUM(L77)</f>
        <v>0</v>
      </c>
      <c r="M76" s="355">
        <f t="shared" si="1"/>
        <v>0</v>
      </c>
    </row>
    <row r="77" spans="1:13" ht="27.95" customHeight="1" x14ac:dyDescent="0.15">
      <c r="A77" s="201"/>
      <c r="B77" s="80"/>
      <c r="C77" s="313"/>
      <c r="D77" s="314"/>
      <c r="E77" s="314"/>
      <c r="F77" s="290"/>
      <c r="G77" s="288"/>
      <c r="H77" s="285"/>
      <c r="I77" s="277"/>
      <c r="J77" s="61" t="s">
        <v>686</v>
      </c>
      <c r="K77" s="354">
        <v>0</v>
      </c>
      <c r="L77" s="354">
        <v>0</v>
      </c>
      <c r="M77" s="355">
        <f t="shared" si="1"/>
        <v>0</v>
      </c>
    </row>
    <row r="78" spans="1:13" ht="27.95" customHeight="1" x14ac:dyDescent="0.15">
      <c r="A78" s="201"/>
      <c r="B78" s="80"/>
      <c r="C78" s="313"/>
      <c r="D78" s="314"/>
      <c r="E78" s="314"/>
      <c r="F78" s="290"/>
      <c r="G78" s="288"/>
      <c r="H78" s="285"/>
      <c r="I78" s="695" t="s">
        <v>404</v>
      </c>
      <c r="J78" s="265"/>
      <c r="K78" s="354">
        <f>SUM(K79+K81+K83+K85)</f>
        <v>0</v>
      </c>
      <c r="L78" s="354">
        <f>SUM(L79+L81+L83+L85)</f>
        <v>0</v>
      </c>
      <c r="M78" s="355">
        <f t="shared" si="1"/>
        <v>0</v>
      </c>
    </row>
    <row r="79" spans="1:13" ht="27.95" customHeight="1" x14ac:dyDescent="0.15">
      <c r="A79" s="201"/>
      <c r="B79" s="80"/>
      <c r="C79" s="313"/>
      <c r="D79" s="314"/>
      <c r="E79" s="314"/>
      <c r="F79" s="290"/>
      <c r="G79" s="288"/>
      <c r="H79" s="285"/>
      <c r="I79" s="696"/>
      <c r="J79" s="265" t="s">
        <v>389</v>
      </c>
      <c r="K79" s="354">
        <f>SUM(K80)</f>
        <v>0</v>
      </c>
      <c r="L79" s="354">
        <f>SUM(L80)</f>
        <v>0</v>
      </c>
      <c r="M79" s="355">
        <f t="shared" si="1"/>
        <v>0</v>
      </c>
    </row>
    <row r="80" spans="1:13" ht="27.95" customHeight="1" x14ac:dyDescent="0.15">
      <c r="A80" s="201"/>
      <c r="B80" s="80"/>
      <c r="C80" s="313"/>
      <c r="D80" s="314"/>
      <c r="E80" s="314"/>
      <c r="F80" s="290"/>
      <c r="G80" s="288"/>
      <c r="H80" s="285"/>
      <c r="I80" s="696"/>
      <c r="J80" s="265" t="s">
        <v>685</v>
      </c>
      <c r="K80" s="354">
        <v>0</v>
      </c>
      <c r="L80" s="354">
        <v>0</v>
      </c>
      <c r="M80" s="355">
        <f t="shared" si="1"/>
        <v>0</v>
      </c>
    </row>
    <row r="81" spans="1:13" ht="27.95" customHeight="1" x14ac:dyDescent="0.15">
      <c r="A81" s="201"/>
      <c r="B81" s="80"/>
      <c r="C81" s="313"/>
      <c r="D81" s="314"/>
      <c r="E81" s="314"/>
      <c r="F81" s="290"/>
      <c r="G81" s="288"/>
      <c r="H81" s="285"/>
      <c r="I81" s="696"/>
      <c r="J81" s="265" t="s">
        <v>392</v>
      </c>
      <c r="K81" s="354">
        <f>SUM(K82)</f>
        <v>0</v>
      </c>
      <c r="L81" s="354">
        <f>SUM(L82)</f>
        <v>0</v>
      </c>
      <c r="M81" s="355">
        <f t="shared" si="1"/>
        <v>0</v>
      </c>
    </row>
    <row r="82" spans="1:13" ht="27.95" customHeight="1" x14ac:dyDescent="0.15">
      <c r="A82" s="201"/>
      <c r="B82" s="80"/>
      <c r="C82" s="313"/>
      <c r="D82" s="314"/>
      <c r="E82" s="314"/>
      <c r="F82" s="290"/>
      <c r="G82" s="288"/>
      <c r="H82" s="285"/>
      <c r="I82" s="696"/>
      <c r="J82" s="265" t="s">
        <v>685</v>
      </c>
      <c r="K82" s="354">
        <v>0</v>
      </c>
      <c r="L82" s="354">
        <v>0</v>
      </c>
      <c r="M82" s="355">
        <f t="shared" si="1"/>
        <v>0</v>
      </c>
    </row>
    <row r="83" spans="1:13" ht="27.95" customHeight="1" x14ac:dyDescent="0.15">
      <c r="A83" s="201"/>
      <c r="B83" s="80"/>
      <c r="C83" s="313"/>
      <c r="D83" s="314"/>
      <c r="E83" s="314"/>
      <c r="F83" s="290"/>
      <c r="G83" s="288"/>
      <c r="H83" s="285"/>
      <c r="I83" s="696"/>
      <c r="J83" s="265" t="s">
        <v>395</v>
      </c>
      <c r="K83" s="354">
        <f>SUM(K84)</f>
        <v>0</v>
      </c>
      <c r="L83" s="354">
        <f>SUM(L84)</f>
        <v>0</v>
      </c>
      <c r="M83" s="355">
        <f t="shared" si="1"/>
        <v>0</v>
      </c>
    </row>
    <row r="84" spans="1:13" ht="27.95" customHeight="1" x14ac:dyDescent="0.15">
      <c r="A84" s="201"/>
      <c r="B84" s="80"/>
      <c r="C84" s="313"/>
      <c r="D84" s="314"/>
      <c r="E84" s="314"/>
      <c r="F84" s="290"/>
      <c r="G84" s="288"/>
      <c r="H84" s="285"/>
      <c r="I84" s="696"/>
      <c r="J84" s="61" t="s">
        <v>686</v>
      </c>
      <c r="K84" s="354">
        <v>0</v>
      </c>
      <c r="L84" s="354">
        <v>0</v>
      </c>
      <c r="M84" s="355">
        <f t="shared" si="1"/>
        <v>0</v>
      </c>
    </row>
    <row r="85" spans="1:13" ht="27.95" customHeight="1" x14ac:dyDescent="0.15">
      <c r="A85" s="201"/>
      <c r="B85" s="80"/>
      <c r="C85" s="313"/>
      <c r="D85" s="314"/>
      <c r="E85" s="314"/>
      <c r="F85" s="290"/>
      <c r="G85" s="288"/>
      <c r="H85" s="285"/>
      <c r="I85" s="696"/>
      <c r="J85" s="265" t="s">
        <v>405</v>
      </c>
      <c r="K85" s="354">
        <f>SUM(K86)</f>
        <v>0</v>
      </c>
      <c r="L85" s="354">
        <f>SUM(L86)</f>
        <v>0</v>
      </c>
      <c r="M85" s="355">
        <f t="shared" si="1"/>
        <v>0</v>
      </c>
    </row>
    <row r="86" spans="1:13" ht="27.95" customHeight="1" x14ac:dyDescent="0.15">
      <c r="A86" s="201"/>
      <c r="B86" s="80"/>
      <c r="C86" s="313"/>
      <c r="D86" s="314"/>
      <c r="E86" s="314"/>
      <c r="F86" s="291"/>
      <c r="G86" s="289"/>
      <c r="H86" s="286"/>
      <c r="I86" s="697"/>
      <c r="J86" s="61" t="s">
        <v>686</v>
      </c>
      <c r="K86" s="354">
        <v>0</v>
      </c>
      <c r="L86" s="354">
        <v>0</v>
      </c>
      <c r="M86" s="355">
        <f t="shared" si="1"/>
        <v>0</v>
      </c>
    </row>
    <row r="87" spans="1:13" ht="27.95" customHeight="1" x14ac:dyDescent="0.15">
      <c r="A87" s="201"/>
      <c r="B87" s="80"/>
      <c r="C87" s="313"/>
      <c r="D87" s="314"/>
      <c r="E87" s="314"/>
      <c r="F87" s="290"/>
      <c r="G87" s="288"/>
      <c r="H87" s="285"/>
      <c r="I87" s="695" t="s">
        <v>36</v>
      </c>
      <c r="J87" s="265"/>
      <c r="K87" s="354">
        <f>SUM(K88+K89)</f>
        <v>0</v>
      </c>
      <c r="L87" s="354">
        <f>SUM(L88+L89)</f>
        <v>0</v>
      </c>
      <c r="M87" s="355">
        <f t="shared" si="1"/>
        <v>0</v>
      </c>
    </row>
    <row r="88" spans="1:13" ht="27.95" customHeight="1" x14ac:dyDescent="0.15">
      <c r="A88" s="201"/>
      <c r="B88" s="80"/>
      <c r="C88" s="313"/>
      <c r="D88" s="314"/>
      <c r="E88" s="314"/>
      <c r="F88" s="290"/>
      <c r="G88" s="288"/>
      <c r="H88" s="285"/>
      <c r="I88" s="696"/>
      <c r="J88" s="265" t="s">
        <v>409</v>
      </c>
      <c r="K88" s="354">
        <v>0</v>
      </c>
      <c r="L88" s="354">
        <v>0</v>
      </c>
      <c r="M88" s="355">
        <f t="shared" si="1"/>
        <v>0</v>
      </c>
    </row>
    <row r="89" spans="1:13" ht="27.95" customHeight="1" x14ac:dyDescent="0.15">
      <c r="A89" s="201"/>
      <c r="B89" s="80"/>
      <c r="C89" s="313"/>
      <c r="D89" s="314"/>
      <c r="E89" s="314"/>
      <c r="F89" s="290"/>
      <c r="G89" s="288"/>
      <c r="H89" s="285"/>
      <c r="I89" s="697"/>
      <c r="J89" s="265" t="s">
        <v>410</v>
      </c>
      <c r="K89" s="354">
        <v>0</v>
      </c>
      <c r="L89" s="354">
        <v>0</v>
      </c>
      <c r="M89" s="355">
        <f t="shared" si="1"/>
        <v>0</v>
      </c>
    </row>
    <row r="90" spans="1:13" ht="27.95" customHeight="1" x14ac:dyDescent="0.15">
      <c r="A90" s="201"/>
      <c r="B90" s="80"/>
      <c r="C90" s="313"/>
      <c r="D90" s="314"/>
      <c r="E90" s="314"/>
      <c r="F90" s="290"/>
      <c r="G90" s="288"/>
      <c r="H90" s="285"/>
      <c r="I90" s="695" t="s">
        <v>37</v>
      </c>
      <c r="J90" s="265"/>
      <c r="K90" s="354">
        <f>SUM(K91+K92+K93+K94+K95)</f>
        <v>0</v>
      </c>
      <c r="L90" s="354">
        <f>SUM(L91+L92+L93+L94+L95)</f>
        <v>0</v>
      </c>
      <c r="M90" s="355">
        <f t="shared" si="1"/>
        <v>0</v>
      </c>
    </row>
    <row r="91" spans="1:13" ht="27.95" customHeight="1" x14ac:dyDescent="0.15">
      <c r="A91" s="201"/>
      <c r="B91" s="80"/>
      <c r="C91" s="313"/>
      <c r="D91" s="314"/>
      <c r="E91" s="314"/>
      <c r="F91" s="290"/>
      <c r="G91" s="288"/>
      <c r="H91" s="285"/>
      <c r="I91" s="696"/>
      <c r="J91" s="265" t="s">
        <v>39</v>
      </c>
      <c r="K91" s="354">
        <v>0</v>
      </c>
      <c r="L91" s="354">
        <v>0</v>
      </c>
      <c r="M91" s="355">
        <f t="shared" si="1"/>
        <v>0</v>
      </c>
    </row>
    <row r="92" spans="1:13" ht="27.95" customHeight="1" x14ac:dyDescent="0.15">
      <c r="A92" s="201"/>
      <c r="B92" s="80"/>
      <c r="C92" s="313"/>
      <c r="D92" s="314"/>
      <c r="E92" s="314"/>
      <c r="F92" s="290"/>
      <c r="G92" s="288"/>
      <c r="H92" s="285"/>
      <c r="I92" s="696"/>
      <c r="J92" s="265" t="s">
        <v>411</v>
      </c>
      <c r="K92" s="354">
        <v>0</v>
      </c>
      <c r="L92" s="354">
        <v>0</v>
      </c>
      <c r="M92" s="355">
        <f t="shared" si="1"/>
        <v>0</v>
      </c>
    </row>
    <row r="93" spans="1:13" ht="27.95" customHeight="1" x14ac:dyDescent="0.15">
      <c r="A93" s="201"/>
      <c r="B93" s="80"/>
      <c r="C93" s="313"/>
      <c r="D93" s="314"/>
      <c r="E93" s="314"/>
      <c r="F93" s="290"/>
      <c r="G93" s="288"/>
      <c r="H93" s="285"/>
      <c r="I93" s="696"/>
      <c r="J93" s="265" t="s">
        <v>412</v>
      </c>
      <c r="K93" s="354">
        <v>0</v>
      </c>
      <c r="L93" s="354">
        <v>0</v>
      </c>
      <c r="M93" s="355">
        <f t="shared" si="1"/>
        <v>0</v>
      </c>
    </row>
    <row r="94" spans="1:13" ht="27.95" customHeight="1" x14ac:dyDescent="0.15">
      <c r="A94" s="201"/>
      <c r="B94" s="80"/>
      <c r="C94" s="313"/>
      <c r="D94" s="314"/>
      <c r="E94" s="314"/>
      <c r="F94" s="290"/>
      <c r="G94" s="288"/>
      <c r="H94" s="285"/>
      <c r="I94" s="696"/>
      <c r="J94" s="265" t="s">
        <v>413</v>
      </c>
      <c r="K94" s="354">
        <v>0</v>
      </c>
      <c r="L94" s="354">
        <v>0</v>
      </c>
      <c r="M94" s="355">
        <f t="shared" si="1"/>
        <v>0</v>
      </c>
    </row>
    <row r="95" spans="1:13" ht="27.95" customHeight="1" x14ac:dyDescent="0.15">
      <c r="A95" s="201"/>
      <c r="B95" s="80"/>
      <c r="C95" s="313"/>
      <c r="D95" s="314"/>
      <c r="E95" s="314"/>
      <c r="F95" s="290"/>
      <c r="G95" s="288"/>
      <c r="H95" s="285"/>
      <c r="I95" s="697"/>
      <c r="J95" s="265" t="s">
        <v>41</v>
      </c>
      <c r="K95" s="354">
        <v>0</v>
      </c>
      <c r="L95" s="354">
        <v>0</v>
      </c>
      <c r="M95" s="355">
        <f t="shared" si="1"/>
        <v>0</v>
      </c>
    </row>
    <row r="96" spans="1:13" ht="27.95" customHeight="1" x14ac:dyDescent="0.15">
      <c r="A96" s="201"/>
      <c r="B96" s="80"/>
      <c r="C96" s="313"/>
      <c r="D96" s="314"/>
      <c r="E96" s="314"/>
      <c r="F96" s="290"/>
      <c r="G96" s="288"/>
      <c r="H96" s="285"/>
      <c r="I96" s="696" t="s">
        <v>26</v>
      </c>
      <c r="J96" s="270"/>
      <c r="K96" s="356">
        <f>SUM(K97+K98+K99+K100)</f>
        <v>0</v>
      </c>
      <c r="L96" s="356">
        <f>SUM(L97+L98+L99+L100)</f>
        <v>0</v>
      </c>
      <c r="M96" s="355">
        <f t="shared" si="1"/>
        <v>0</v>
      </c>
    </row>
    <row r="97" spans="1:13" ht="27.95" customHeight="1" x14ac:dyDescent="0.15">
      <c r="A97" s="201"/>
      <c r="B97" s="80"/>
      <c r="C97" s="313"/>
      <c r="D97" s="314"/>
      <c r="E97" s="314"/>
      <c r="F97" s="701" t="s">
        <v>677</v>
      </c>
      <c r="G97" s="694" t="s">
        <v>4</v>
      </c>
      <c r="H97" s="285"/>
      <c r="I97" s="696"/>
      <c r="J97" s="265" t="s">
        <v>414</v>
      </c>
      <c r="K97" s="354">
        <v>0</v>
      </c>
      <c r="L97" s="354">
        <v>0</v>
      </c>
      <c r="M97" s="355">
        <f t="shared" si="1"/>
        <v>0</v>
      </c>
    </row>
    <row r="98" spans="1:13" ht="27.95" customHeight="1" x14ac:dyDescent="0.15">
      <c r="A98" s="201"/>
      <c r="B98" s="80"/>
      <c r="C98" s="313"/>
      <c r="D98" s="314"/>
      <c r="E98" s="314"/>
      <c r="F98" s="701"/>
      <c r="G98" s="694"/>
      <c r="H98" s="285"/>
      <c r="I98" s="696"/>
      <c r="J98" s="265" t="s">
        <v>44</v>
      </c>
      <c r="K98" s="354">
        <v>0</v>
      </c>
      <c r="L98" s="354">
        <v>0</v>
      </c>
      <c r="M98" s="355">
        <f t="shared" si="1"/>
        <v>0</v>
      </c>
    </row>
    <row r="99" spans="1:13" ht="27.95" customHeight="1" x14ac:dyDescent="0.15">
      <c r="A99" s="201"/>
      <c r="B99" s="80"/>
      <c r="C99" s="313"/>
      <c r="D99" s="314"/>
      <c r="E99" s="314"/>
      <c r="F99" s="701"/>
      <c r="G99" s="288"/>
      <c r="H99" s="285"/>
      <c r="I99" s="696"/>
      <c r="J99" s="265" t="s">
        <v>415</v>
      </c>
      <c r="K99" s="354">
        <v>0</v>
      </c>
      <c r="L99" s="354">
        <v>0</v>
      </c>
      <c r="M99" s="355">
        <f t="shared" si="1"/>
        <v>0</v>
      </c>
    </row>
    <row r="100" spans="1:13" ht="27.95" customHeight="1" thickBot="1" x14ac:dyDescent="0.2">
      <c r="A100" s="201"/>
      <c r="B100" s="80"/>
      <c r="C100" s="313"/>
      <c r="D100" s="314"/>
      <c r="E100" s="314"/>
      <c r="F100" s="701"/>
      <c r="G100" s="288"/>
      <c r="H100" s="381"/>
      <c r="I100" s="698"/>
      <c r="J100" s="377" t="s">
        <v>26</v>
      </c>
      <c r="K100" s="358">
        <v>0</v>
      </c>
      <c r="L100" s="358">
        <v>0</v>
      </c>
      <c r="M100" s="359">
        <f t="shared" si="1"/>
        <v>0</v>
      </c>
    </row>
    <row r="101" spans="1:13" ht="27.95" customHeight="1" x14ac:dyDescent="0.15">
      <c r="A101" s="201"/>
      <c r="B101" s="80"/>
      <c r="C101" s="313"/>
      <c r="D101" s="314"/>
      <c r="E101" s="314"/>
      <c r="F101" s="701"/>
      <c r="G101" s="288"/>
      <c r="H101" s="639" t="s">
        <v>417</v>
      </c>
      <c r="I101" s="274"/>
      <c r="J101" s="379"/>
      <c r="K101" s="361">
        <f>SUM(K102+K105+K107)</f>
        <v>0</v>
      </c>
      <c r="L101" s="361">
        <f>SUM(L102+L105+L107)</f>
        <v>0</v>
      </c>
      <c r="M101" s="362">
        <f t="shared" si="1"/>
        <v>0</v>
      </c>
    </row>
    <row r="102" spans="1:13" ht="27.95" customHeight="1" x14ac:dyDescent="0.15">
      <c r="A102" s="201"/>
      <c r="B102" s="80"/>
      <c r="C102" s="313"/>
      <c r="D102" s="314"/>
      <c r="E102" s="314"/>
      <c r="F102" s="701"/>
      <c r="G102" s="288"/>
      <c r="H102" s="633"/>
      <c r="I102" s="695" t="s">
        <v>418</v>
      </c>
      <c r="J102" s="265"/>
      <c r="K102" s="354">
        <f>SUM(K103+K104)</f>
        <v>0</v>
      </c>
      <c r="L102" s="354">
        <f>SUM(L103+L104)</f>
        <v>0</v>
      </c>
      <c r="M102" s="355">
        <f t="shared" si="1"/>
        <v>0</v>
      </c>
    </row>
    <row r="103" spans="1:13" ht="27.95" customHeight="1" x14ac:dyDescent="0.15">
      <c r="A103" s="201"/>
      <c r="B103" s="80"/>
      <c r="C103" s="313"/>
      <c r="D103" s="314"/>
      <c r="E103" s="314"/>
      <c r="F103" s="701"/>
      <c r="G103" s="288"/>
      <c r="H103" s="633"/>
      <c r="I103" s="696"/>
      <c r="J103" s="265" t="s">
        <v>419</v>
      </c>
      <c r="K103" s="354">
        <v>0</v>
      </c>
      <c r="L103" s="354">
        <v>0</v>
      </c>
      <c r="M103" s="355">
        <f t="shared" si="1"/>
        <v>0</v>
      </c>
    </row>
    <row r="104" spans="1:13" ht="27.95" customHeight="1" x14ac:dyDescent="0.15">
      <c r="A104" s="201"/>
      <c r="B104" s="80"/>
      <c r="C104" s="313"/>
      <c r="D104" s="314"/>
      <c r="E104" s="314"/>
      <c r="F104" s="701"/>
      <c r="G104" s="288"/>
      <c r="H104" s="633"/>
      <c r="I104" s="697"/>
      <c r="J104" s="265" t="s">
        <v>422</v>
      </c>
      <c r="K104" s="354">
        <v>0</v>
      </c>
      <c r="L104" s="354">
        <v>0</v>
      </c>
      <c r="M104" s="355">
        <f t="shared" si="1"/>
        <v>0</v>
      </c>
    </row>
    <row r="105" spans="1:13" ht="27.95" customHeight="1" x14ac:dyDescent="0.15">
      <c r="A105" s="201"/>
      <c r="B105" s="80"/>
      <c r="C105" s="313"/>
      <c r="D105" s="314"/>
      <c r="E105" s="314"/>
      <c r="F105" s="701"/>
      <c r="G105" s="288"/>
      <c r="H105" s="633"/>
      <c r="I105" s="695" t="s">
        <v>47</v>
      </c>
      <c r="J105" s="265"/>
      <c r="K105" s="354">
        <f>SUM(K106)</f>
        <v>0</v>
      </c>
      <c r="L105" s="354">
        <f>SUM(L106)</f>
        <v>0</v>
      </c>
      <c r="M105" s="355">
        <f t="shared" si="1"/>
        <v>0</v>
      </c>
    </row>
    <row r="106" spans="1:13" ht="27.95" customHeight="1" x14ac:dyDescent="0.15">
      <c r="A106" s="201"/>
      <c r="B106" s="80"/>
      <c r="C106" s="313"/>
      <c r="D106" s="314"/>
      <c r="E106" s="314"/>
      <c r="F106" s="701"/>
      <c r="G106" s="288"/>
      <c r="H106" s="633"/>
      <c r="I106" s="697"/>
      <c r="J106" s="265" t="s">
        <v>47</v>
      </c>
      <c r="K106" s="354">
        <v>0</v>
      </c>
      <c r="L106" s="354">
        <v>0</v>
      </c>
      <c r="M106" s="355">
        <f t="shared" si="1"/>
        <v>0</v>
      </c>
    </row>
    <row r="107" spans="1:13" ht="27.95" customHeight="1" x14ac:dyDescent="0.15">
      <c r="A107" s="201"/>
      <c r="B107" s="80"/>
      <c r="C107" s="313"/>
      <c r="D107" s="314"/>
      <c r="E107" s="314"/>
      <c r="F107" s="290"/>
      <c r="G107" s="288"/>
      <c r="H107" s="633"/>
      <c r="I107" s="695" t="s">
        <v>26</v>
      </c>
      <c r="J107" s="265"/>
      <c r="K107" s="354">
        <f>SUM(K108+K109+K110)</f>
        <v>0</v>
      </c>
      <c r="L107" s="354">
        <f>SUM(L108+L109+L110)</f>
        <v>0</v>
      </c>
      <c r="M107" s="355">
        <f t="shared" si="1"/>
        <v>0</v>
      </c>
    </row>
    <row r="108" spans="1:13" ht="27.95" customHeight="1" x14ac:dyDescent="0.15">
      <c r="A108" s="201"/>
      <c r="B108" s="80"/>
      <c r="C108" s="313"/>
      <c r="D108" s="314"/>
      <c r="E108" s="314"/>
      <c r="F108" s="290"/>
      <c r="G108" s="288"/>
      <c r="H108" s="633"/>
      <c r="I108" s="696"/>
      <c r="J108" s="265" t="s">
        <v>414</v>
      </c>
      <c r="K108" s="354">
        <v>0</v>
      </c>
      <c r="L108" s="354">
        <v>0</v>
      </c>
      <c r="M108" s="355">
        <f t="shared" si="1"/>
        <v>0</v>
      </c>
    </row>
    <row r="109" spans="1:13" ht="27.95" customHeight="1" x14ac:dyDescent="0.15">
      <c r="A109" s="201"/>
      <c r="B109" s="80"/>
      <c r="C109" s="313"/>
      <c r="D109" s="314"/>
      <c r="E109" s="314"/>
      <c r="F109" s="290"/>
      <c r="G109" s="288"/>
      <c r="H109" s="633"/>
      <c r="I109" s="696"/>
      <c r="J109" s="265" t="s">
        <v>415</v>
      </c>
      <c r="K109" s="354">
        <v>0</v>
      </c>
      <c r="L109" s="354">
        <v>0</v>
      </c>
      <c r="M109" s="355">
        <f t="shared" si="1"/>
        <v>0</v>
      </c>
    </row>
    <row r="110" spans="1:13" ht="27.95" customHeight="1" thickBot="1" x14ac:dyDescent="0.2">
      <c r="A110" s="201"/>
      <c r="B110" s="80"/>
      <c r="C110" s="313"/>
      <c r="D110" s="314"/>
      <c r="E110" s="314"/>
      <c r="F110" s="290"/>
      <c r="G110" s="288"/>
      <c r="H110" s="634"/>
      <c r="I110" s="698"/>
      <c r="J110" s="377" t="s">
        <v>26</v>
      </c>
      <c r="K110" s="358">
        <v>0</v>
      </c>
      <c r="L110" s="358">
        <v>0</v>
      </c>
      <c r="M110" s="359">
        <f t="shared" si="1"/>
        <v>0</v>
      </c>
    </row>
    <row r="111" spans="1:13" ht="27.95" customHeight="1" x14ac:dyDescent="0.15">
      <c r="A111" s="201"/>
      <c r="B111" s="80"/>
      <c r="C111" s="313"/>
      <c r="D111" s="314"/>
      <c r="E111" s="314"/>
      <c r="F111" s="290"/>
      <c r="G111" s="288"/>
      <c r="H111" s="639" t="s">
        <v>26</v>
      </c>
      <c r="I111" s="274"/>
      <c r="J111" s="267"/>
      <c r="K111" s="361">
        <f>SUM(K112)</f>
        <v>0</v>
      </c>
      <c r="L111" s="361">
        <f>SUM(L112)</f>
        <v>0</v>
      </c>
      <c r="M111" s="362">
        <f t="shared" si="1"/>
        <v>0</v>
      </c>
    </row>
    <row r="112" spans="1:13" ht="27.95" customHeight="1" x14ac:dyDescent="0.15">
      <c r="A112" s="201"/>
      <c r="B112" s="80"/>
      <c r="C112" s="313"/>
      <c r="D112" s="314"/>
      <c r="E112" s="314"/>
      <c r="F112" s="290"/>
      <c r="G112" s="288"/>
      <c r="H112" s="633"/>
      <c r="I112" s="695" t="s">
        <v>26</v>
      </c>
      <c r="J112" s="61"/>
      <c r="K112" s="354">
        <f>SUM(K113+K114+K115)</f>
        <v>0</v>
      </c>
      <c r="L112" s="354">
        <f>SUM(L113+L114+L115)</f>
        <v>0</v>
      </c>
      <c r="M112" s="355">
        <f t="shared" si="1"/>
        <v>0</v>
      </c>
    </row>
    <row r="113" spans="1:13" ht="27.95" customHeight="1" x14ac:dyDescent="0.15">
      <c r="A113" s="201"/>
      <c r="B113" s="80"/>
      <c r="C113" s="313"/>
      <c r="D113" s="314"/>
      <c r="E113" s="314"/>
      <c r="F113" s="290"/>
      <c r="G113" s="288"/>
      <c r="H113" s="633"/>
      <c r="I113" s="696"/>
      <c r="J113" s="265" t="s">
        <v>414</v>
      </c>
      <c r="K113" s="354">
        <v>0</v>
      </c>
      <c r="L113" s="354">
        <v>0</v>
      </c>
      <c r="M113" s="355">
        <f t="shared" si="1"/>
        <v>0</v>
      </c>
    </row>
    <row r="114" spans="1:13" ht="27.95" customHeight="1" x14ac:dyDescent="0.15">
      <c r="A114" s="201"/>
      <c r="B114" s="80"/>
      <c r="C114" s="313"/>
      <c r="D114" s="314"/>
      <c r="E114" s="314"/>
      <c r="F114" s="290"/>
      <c r="G114" s="288"/>
      <c r="H114" s="633"/>
      <c r="I114" s="696"/>
      <c r="J114" s="265" t="s">
        <v>415</v>
      </c>
      <c r="K114" s="354">
        <v>0</v>
      </c>
      <c r="L114" s="354">
        <v>0</v>
      </c>
      <c r="M114" s="355">
        <f t="shared" si="1"/>
        <v>0</v>
      </c>
    </row>
    <row r="115" spans="1:13" ht="27.95" customHeight="1" thickBot="1" x14ac:dyDescent="0.2">
      <c r="A115" s="201"/>
      <c r="B115" s="80"/>
      <c r="C115" s="313"/>
      <c r="D115" s="314"/>
      <c r="E115" s="314"/>
      <c r="F115" s="290"/>
      <c r="G115" s="288"/>
      <c r="H115" s="634"/>
      <c r="I115" s="698"/>
      <c r="J115" s="377" t="s">
        <v>26</v>
      </c>
      <c r="K115" s="358">
        <v>0</v>
      </c>
      <c r="L115" s="358">
        <v>0</v>
      </c>
      <c r="M115" s="359">
        <f t="shared" si="1"/>
        <v>0</v>
      </c>
    </row>
    <row r="116" spans="1:13" ht="27.95" customHeight="1" x14ac:dyDescent="0.15">
      <c r="A116" s="201"/>
      <c r="B116" s="80"/>
      <c r="C116" s="313"/>
      <c r="D116" s="314"/>
      <c r="E116" s="314"/>
      <c r="F116" s="290"/>
      <c r="G116" s="288"/>
      <c r="H116" s="639" t="s">
        <v>55</v>
      </c>
      <c r="I116" s="274"/>
      <c r="J116" s="379"/>
      <c r="K116" s="361">
        <f>SUM(K117)</f>
        <v>0</v>
      </c>
      <c r="L116" s="361">
        <f>SUM(L117)</f>
        <v>0</v>
      </c>
      <c r="M116" s="362">
        <f t="shared" si="1"/>
        <v>0</v>
      </c>
    </row>
    <row r="117" spans="1:13" ht="27.95" customHeight="1" thickBot="1" x14ac:dyDescent="0.2">
      <c r="A117" s="201"/>
      <c r="B117" s="80"/>
      <c r="C117" s="313"/>
      <c r="D117" s="314"/>
      <c r="E117" s="314"/>
      <c r="F117" s="290"/>
      <c r="G117" s="288"/>
      <c r="H117" s="634"/>
      <c r="I117" s="382" t="s">
        <v>55</v>
      </c>
      <c r="J117" s="377"/>
      <c r="K117" s="358">
        <v>0</v>
      </c>
      <c r="L117" s="358">
        <v>0</v>
      </c>
      <c r="M117" s="359">
        <f t="shared" si="1"/>
        <v>0</v>
      </c>
    </row>
    <row r="118" spans="1:13" ht="27.95" customHeight="1" x14ac:dyDescent="0.15">
      <c r="A118" s="201"/>
      <c r="B118" s="80"/>
      <c r="C118" s="313"/>
      <c r="D118" s="314"/>
      <c r="E118" s="314"/>
      <c r="F118" s="290"/>
      <c r="G118" s="288"/>
      <c r="H118" s="639" t="s">
        <v>364</v>
      </c>
      <c r="I118" s="274"/>
      <c r="J118" s="379"/>
      <c r="K118" s="361">
        <f>SUM(K119)</f>
        <v>0</v>
      </c>
      <c r="L118" s="361">
        <f>SUM(L119)</f>
        <v>0</v>
      </c>
      <c r="M118" s="362">
        <f t="shared" si="1"/>
        <v>0</v>
      </c>
    </row>
    <row r="119" spans="1:13" ht="27.95" customHeight="1" thickBot="1" x14ac:dyDescent="0.2">
      <c r="A119" s="201"/>
      <c r="B119" s="80"/>
      <c r="C119" s="313"/>
      <c r="D119" s="314"/>
      <c r="E119" s="314"/>
      <c r="F119" s="290"/>
      <c r="G119" s="288"/>
      <c r="H119" s="634"/>
      <c r="I119" s="368" t="s">
        <v>364</v>
      </c>
      <c r="J119" s="377"/>
      <c r="K119" s="358">
        <v>0</v>
      </c>
      <c r="L119" s="358">
        <v>0</v>
      </c>
      <c r="M119" s="359">
        <f t="shared" si="1"/>
        <v>0</v>
      </c>
    </row>
    <row r="120" spans="1:13" ht="27.95" customHeight="1" x14ac:dyDescent="0.15">
      <c r="A120" s="201"/>
      <c r="B120" s="80"/>
      <c r="C120" s="313"/>
      <c r="D120" s="314"/>
      <c r="E120" s="314"/>
      <c r="F120" s="290"/>
      <c r="G120" s="288"/>
      <c r="H120" s="639" t="s">
        <v>56</v>
      </c>
      <c r="I120" s="274"/>
      <c r="J120" s="379"/>
      <c r="K120" s="361">
        <f>SUM(K121)</f>
        <v>50</v>
      </c>
      <c r="L120" s="361">
        <f>SUM(L121)</f>
        <v>0</v>
      </c>
      <c r="M120" s="362">
        <f t="shared" si="1"/>
        <v>50</v>
      </c>
    </row>
    <row r="121" spans="1:13" ht="27.95" customHeight="1" thickBot="1" x14ac:dyDescent="0.2">
      <c r="A121" s="201"/>
      <c r="B121" s="80"/>
      <c r="C121" s="313"/>
      <c r="D121" s="314"/>
      <c r="E121" s="314"/>
      <c r="F121" s="290"/>
      <c r="G121" s="288"/>
      <c r="H121" s="634"/>
      <c r="I121" s="368" t="s">
        <v>56</v>
      </c>
      <c r="J121" s="377"/>
      <c r="K121" s="358">
        <v>50</v>
      </c>
      <c r="L121" s="358">
        <v>0</v>
      </c>
      <c r="M121" s="359">
        <f t="shared" si="1"/>
        <v>50</v>
      </c>
    </row>
    <row r="122" spans="1:13" ht="27.95" customHeight="1" x14ac:dyDescent="0.15">
      <c r="A122" s="201"/>
      <c r="B122" s="80"/>
      <c r="C122" s="313"/>
      <c r="D122" s="314"/>
      <c r="E122" s="314"/>
      <c r="F122" s="290"/>
      <c r="G122" s="288"/>
      <c r="H122" s="639" t="s">
        <v>209</v>
      </c>
      <c r="I122" s="274"/>
      <c r="J122" s="379"/>
      <c r="K122" s="361">
        <f>SUM(K123+K124)</f>
        <v>500</v>
      </c>
      <c r="L122" s="361">
        <f>SUM(L123+L124)</f>
        <v>0</v>
      </c>
      <c r="M122" s="362">
        <f t="shared" si="1"/>
        <v>500</v>
      </c>
    </row>
    <row r="123" spans="1:13" ht="27.95" customHeight="1" x14ac:dyDescent="0.15">
      <c r="A123" s="201"/>
      <c r="B123" s="80"/>
      <c r="C123" s="313"/>
      <c r="D123" s="314"/>
      <c r="E123" s="314"/>
      <c r="F123" s="290"/>
      <c r="G123" s="288"/>
      <c r="H123" s="633"/>
      <c r="I123" s="273" t="s">
        <v>425</v>
      </c>
      <c r="J123" s="265"/>
      <c r="K123" s="354">
        <v>0</v>
      </c>
      <c r="L123" s="354">
        <v>0</v>
      </c>
      <c r="M123" s="355">
        <f t="shared" si="1"/>
        <v>0</v>
      </c>
    </row>
    <row r="124" spans="1:13" ht="27.95" customHeight="1" x14ac:dyDescent="0.15">
      <c r="A124" s="201"/>
      <c r="B124" s="80"/>
      <c r="C124" s="313"/>
      <c r="D124" s="314"/>
      <c r="E124" s="314"/>
      <c r="F124" s="290"/>
      <c r="G124" s="288"/>
      <c r="H124" s="633"/>
      <c r="I124" s="695" t="s">
        <v>427</v>
      </c>
      <c r="J124" s="265"/>
      <c r="K124" s="354">
        <f>SUM(K125+K126)</f>
        <v>500</v>
      </c>
      <c r="L124" s="354">
        <f>SUM(L125+L126)</f>
        <v>0</v>
      </c>
      <c r="M124" s="355">
        <f t="shared" si="1"/>
        <v>500</v>
      </c>
    </row>
    <row r="125" spans="1:13" ht="27.95" customHeight="1" x14ac:dyDescent="0.15">
      <c r="A125" s="201"/>
      <c r="B125" s="80"/>
      <c r="C125" s="313"/>
      <c r="D125" s="314"/>
      <c r="E125" s="314"/>
      <c r="F125" s="290"/>
      <c r="G125" s="288"/>
      <c r="H125" s="633"/>
      <c r="I125" s="696"/>
      <c r="J125" s="265" t="s">
        <v>428</v>
      </c>
      <c r="K125" s="354">
        <v>0</v>
      </c>
      <c r="L125" s="354">
        <v>0</v>
      </c>
      <c r="M125" s="355">
        <f t="shared" si="1"/>
        <v>0</v>
      </c>
    </row>
    <row r="126" spans="1:13" ht="27.95" customHeight="1" thickBot="1" x14ac:dyDescent="0.2">
      <c r="A126" s="201"/>
      <c r="B126" s="80"/>
      <c r="C126" s="313"/>
      <c r="D126" s="314"/>
      <c r="E126" s="314"/>
      <c r="F126" s="290"/>
      <c r="G126" s="288"/>
      <c r="H126" s="634"/>
      <c r="I126" s="698"/>
      <c r="J126" s="377" t="s">
        <v>427</v>
      </c>
      <c r="K126" s="358">
        <v>500</v>
      </c>
      <c r="L126" s="358">
        <v>0</v>
      </c>
      <c r="M126" s="359">
        <f t="shared" si="1"/>
        <v>500</v>
      </c>
    </row>
    <row r="127" spans="1:13" ht="27.95" customHeight="1" x14ac:dyDescent="0.15">
      <c r="A127" s="201"/>
      <c r="B127" s="80"/>
      <c r="C127" s="313"/>
      <c r="D127" s="314"/>
      <c r="E127" s="314"/>
      <c r="F127" s="291"/>
      <c r="G127" s="289"/>
      <c r="H127" s="746" t="s">
        <v>433</v>
      </c>
      <c r="I127" s="714"/>
      <c r="J127" s="747"/>
      <c r="K127" s="383">
        <f>SUM(K5+K10+K15+K29+K46+K49+K52+K101+K111+K116+K118+K120+K122)</f>
        <v>27857</v>
      </c>
      <c r="L127" s="383">
        <f>SUM(L5+L10+L15+L29+L46+L49+L52+L101+L111+L116+L118+L120+L122)</f>
        <v>0</v>
      </c>
      <c r="M127" s="384">
        <f t="shared" si="1"/>
        <v>27857</v>
      </c>
    </row>
    <row r="128" spans="1:13" ht="27.95" customHeight="1" x14ac:dyDescent="0.15">
      <c r="A128" s="201"/>
      <c r="B128" s="80"/>
      <c r="C128" s="313"/>
      <c r="D128" s="314"/>
      <c r="E128" s="314"/>
      <c r="F128" s="292"/>
      <c r="G128" s="712" t="s">
        <v>65</v>
      </c>
      <c r="H128" s="632" t="s">
        <v>66</v>
      </c>
      <c r="I128" s="273"/>
      <c r="J128" s="61"/>
      <c r="K128" s="354">
        <f>SUM(K129+K130+K134+K137+K140+K141+K142)</f>
        <v>24628</v>
      </c>
      <c r="L128" s="354">
        <f>SUM(L129+L130+L134+L137+L140+L141+L142)</f>
        <v>0</v>
      </c>
      <c r="M128" s="355">
        <f t="shared" si="1"/>
        <v>24628</v>
      </c>
    </row>
    <row r="129" spans="1:13" ht="27.95" customHeight="1" x14ac:dyDescent="0.15">
      <c r="A129" s="201"/>
      <c r="B129" s="80"/>
      <c r="C129" s="313"/>
      <c r="D129" s="314"/>
      <c r="E129" s="314"/>
      <c r="F129" s="701" t="s">
        <v>677</v>
      </c>
      <c r="G129" s="694"/>
      <c r="H129" s="633"/>
      <c r="I129" s="273" t="s">
        <v>434</v>
      </c>
      <c r="J129" s="61"/>
      <c r="K129" s="354">
        <v>0</v>
      </c>
      <c r="L129" s="354">
        <v>0</v>
      </c>
      <c r="M129" s="355">
        <f t="shared" si="1"/>
        <v>0</v>
      </c>
    </row>
    <row r="130" spans="1:13" ht="27.95" customHeight="1" x14ac:dyDescent="0.15">
      <c r="A130" s="201"/>
      <c r="B130" s="80"/>
      <c r="C130" s="313"/>
      <c r="D130" s="314"/>
      <c r="E130" s="314"/>
      <c r="F130" s="701"/>
      <c r="G130" s="694"/>
      <c r="H130" s="633"/>
      <c r="I130" s="695" t="s">
        <v>435</v>
      </c>
      <c r="J130" s="61"/>
      <c r="K130" s="354">
        <f>SUM(K131+K132+K133)</f>
        <v>17246</v>
      </c>
      <c r="L130" s="354">
        <f>SUM(L131+L132+L133)</f>
        <v>0</v>
      </c>
      <c r="M130" s="355">
        <f t="shared" si="1"/>
        <v>17246</v>
      </c>
    </row>
    <row r="131" spans="1:13" ht="27.95" customHeight="1" x14ac:dyDescent="0.15">
      <c r="A131" s="201"/>
      <c r="B131" s="80"/>
      <c r="C131" s="313"/>
      <c r="D131" s="314"/>
      <c r="E131" s="314"/>
      <c r="F131" s="701"/>
      <c r="G131" s="694"/>
      <c r="H131" s="633"/>
      <c r="I131" s="696"/>
      <c r="J131" s="265" t="s">
        <v>435</v>
      </c>
      <c r="K131" s="354">
        <v>2659</v>
      </c>
      <c r="L131" s="354">
        <v>0</v>
      </c>
      <c r="M131" s="355">
        <f t="shared" si="1"/>
        <v>2659</v>
      </c>
    </row>
    <row r="132" spans="1:13" ht="27.95" customHeight="1" x14ac:dyDescent="0.15">
      <c r="A132" s="201"/>
      <c r="B132" s="80"/>
      <c r="C132" s="313"/>
      <c r="D132" s="314"/>
      <c r="E132" s="314"/>
      <c r="F132" s="701"/>
      <c r="G132" s="282"/>
      <c r="H132" s="633"/>
      <c r="I132" s="696"/>
      <c r="J132" s="265" t="s">
        <v>437</v>
      </c>
      <c r="K132" s="354">
        <v>13493</v>
      </c>
      <c r="L132" s="354">
        <v>0</v>
      </c>
      <c r="M132" s="355">
        <f t="shared" si="1"/>
        <v>13493</v>
      </c>
    </row>
    <row r="133" spans="1:13" ht="27.95" customHeight="1" x14ac:dyDescent="0.15">
      <c r="A133" s="201"/>
      <c r="B133" s="80"/>
      <c r="C133" s="313"/>
      <c r="D133" s="314"/>
      <c r="E133" s="314"/>
      <c r="F133" s="701"/>
      <c r="G133" s="282"/>
      <c r="H133" s="633"/>
      <c r="I133" s="697"/>
      <c r="J133" s="265" t="s">
        <v>438</v>
      </c>
      <c r="K133" s="354">
        <v>1094</v>
      </c>
      <c r="L133" s="354">
        <v>0</v>
      </c>
      <c r="M133" s="355">
        <f t="shared" si="1"/>
        <v>1094</v>
      </c>
    </row>
    <row r="134" spans="1:13" ht="27.95" customHeight="1" x14ac:dyDescent="0.15">
      <c r="A134" s="201"/>
      <c r="B134" s="80"/>
      <c r="C134" s="313"/>
      <c r="D134" s="314"/>
      <c r="E134" s="314"/>
      <c r="F134" s="701"/>
      <c r="G134" s="282"/>
      <c r="H134" s="633"/>
      <c r="I134" s="695" t="s">
        <v>439</v>
      </c>
      <c r="J134" s="265"/>
      <c r="K134" s="354">
        <f>SUM(K135+K136)</f>
        <v>3333</v>
      </c>
      <c r="L134" s="354">
        <f>SUM(L135+L136)</f>
        <v>0</v>
      </c>
      <c r="M134" s="355">
        <f t="shared" ref="M134:M197" si="2">SUM(K134-L134)</f>
        <v>3333</v>
      </c>
    </row>
    <row r="135" spans="1:13" ht="27.95" customHeight="1" x14ac:dyDescent="0.15">
      <c r="A135" s="201"/>
      <c r="B135" s="80"/>
      <c r="C135" s="313"/>
      <c r="D135" s="314"/>
      <c r="E135" s="314"/>
      <c r="F135" s="701"/>
      <c r="G135" s="282"/>
      <c r="H135" s="633"/>
      <c r="I135" s="696"/>
      <c r="J135" s="265" t="s">
        <v>439</v>
      </c>
      <c r="K135" s="354">
        <v>1088</v>
      </c>
      <c r="L135" s="354">
        <v>0</v>
      </c>
      <c r="M135" s="355">
        <f t="shared" si="2"/>
        <v>1088</v>
      </c>
    </row>
    <row r="136" spans="1:13" ht="27.95" customHeight="1" x14ac:dyDescent="0.15">
      <c r="A136" s="201"/>
      <c r="B136" s="80"/>
      <c r="C136" s="313"/>
      <c r="D136" s="314"/>
      <c r="E136" s="314"/>
      <c r="F136" s="701"/>
      <c r="G136" s="282"/>
      <c r="H136" s="633"/>
      <c r="I136" s="697"/>
      <c r="J136" s="265" t="s">
        <v>440</v>
      </c>
      <c r="K136" s="354">
        <v>2245</v>
      </c>
      <c r="L136" s="354">
        <v>0</v>
      </c>
      <c r="M136" s="355">
        <f t="shared" si="2"/>
        <v>2245</v>
      </c>
    </row>
    <row r="137" spans="1:13" ht="27.95" customHeight="1" x14ac:dyDescent="0.15">
      <c r="A137" s="201"/>
      <c r="B137" s="80"/>
      <c r="C137" s="313"/>
      <c r="D137" s="314"/>
      <c r="E137" s="314"/>
      <c r="F137" s="701"/>
      <c r="G137" s="282"/>
      <c r="H137" s="633"/>
      <c r="I137" s="695" t="s">
        <v>441</v>
      </c>
      <c r="J137" s="265"/>
      <c r="K137" s="354">
        <f>SUM(K138+K139)</f>
        <v>1001</v>
      </c>
      <c r="L137" s="354">
        <f>SUM(L138+L139)</f>
        <v>0</v>
      </c>
      <c r="M137" s="355">
        <f t="shared" si="2"/>
        <v>1001</v>
      </c>
    </row>
    <row r="138" spans="1:13" ht="27.95" customHeight="1" x14ac:dyDescent="0.15">
      <c r="A138" s="201"/>
      <c r="B138" s="80"/>
      <c r="C138" s="313"/>
      <c r="D138" s="314"/>
      <c r="E138" s="314"/>
      <c r="F138" s="701"/>
      <c r="G138" s="282"/>
      <c r="H138" s="633"/>
      <c r="I138" s="696"/>
      <c r="J138" s="265" t="s">
        <v>441</v>
      </c>
      <c r="K138" s="354">
        <v>958</v>
      </c>
      <c r="L138" s="354">
        <v>0</v>
      </c>
      <c r="M138" s="355">
        <f t="shared" si="2"/>
        <v>958</v>
      </c>
    </row>
    <row r="139" spans="1:13" ht="27.95" customHeight="1" x14ac:dyDescent="0.15">
      <c r="A139" s="201"/>
      <c r="B139" s="80"/>
      <c r="C139" s="313"/>
      <c r="D139" s="314"/>
      <c r="E139" s="314"/>
      <c r="F139" s="290"/>
      <c r="G139" s="282"/>
      <c r="H139" s="633"/>
      <c r="I139" s="697"/>
      <c r="J139" s="265" t="s">
        <v>443</v>
      </c>
      <c r="K139" s="354">
        <v>43</v>
      </c>
      <c r="L139" s="354">
        <v>0</v>
      </c>
      <c r="M139" s="355">
        <f t="shared" si="2"/>
        <v>43</v>
      </c>
    </row>
    <row r="140" spans="1:13" ht="27.95" customHeight="1" x14ac:dyDescent="0.15">
      <c r="A140" s="201"/>
      <c r="B140" s="80"/>
      <c r="C140" s="313"/>
      <c r="D140" s="314"/>
      <c r="E140" s="314"/>
      <c r="F140" s="290"/>
      <c r="G140" s="282"/>
      <c r="H140" s="633"/>
      <c r="I140" s="273" t="s">
        <v>444</v>
      </c>
      <c r="J140" s="61"/>
      <c r="K140" s="354">
        <v>0</v>
      </c>
      <c r="L140" s="354">
        <v>0</v>
      </c>
      <c r="M140" s="355">
        <f t="shared" si="2"/>
        <v>0</v>
      </c>
    </row>
    <row r="141" spans="1:13" ht="27.95" customHeight="1" x14ac:dyDescent="0.15">
      <c r="A141" s="201"/>
      <c r="B141" s="80"/>
      <c r="C141" s="313"/>
      <c r="D141" s="314"/>
      <c r="E141" s="314"/>
      <c r="F141" s="290"/>
      <c r="G141" s="282"/>
      <c r="H141" s="633"/>
      <c r="I141" s="273" t="s">
        <v>447</v>
      </c>
      <c r="J141" s="61"/>
      <c r="K141" s="354">
        <v>3048</v>
      </c>
      <c r="L141" s="354">
        <v>0</v>
      </c>
      <c r="M141" s="355">
        <f t="shared" si="2"/>
        <v>3048</v>
      </c>
    </row>
    <row r="142" spans="1:13" ht="27.95" customHeight="1" x14ac:dyDescent="0.15">
      <c r="A142" s="201"/>
      <c r="B142" s="80"/>
      <c r="C142" s="313"/>
      <c r="D142" s="314"/>
      <c r="E142" s="314"/>
      <c r="F142" s="290"/>
      <c r="G142" s="282"/>
      <c r="H142" s="633"/>
      <c r="I142" s="695" t="s">
        <v>445</v>
      </c>
      <c r="J142" s="61"/>
      <c r="K142" s="354">
        <f>SUM(K143+K144)</f>
        <v>0</v>
      </c>
      <c r="L142" s="354">
        <f>SUM(L143+L144)</f>
        <v>0</v>
      </c>
      <c r="M142" s="355">
        <f t="shared" si="2"/>
        <v>0</v>
      </c>
    </row>
    <row r="143" spans="1:13" ht="27.95" customHeight="1" x14ac:dyDescent="0.15">
      <c r="A143" s="201"/>
      <c r="B143" s="80"/>
      <c r="C143" s="313"/>
      <c r="D143" s="314"/>
      <c r="E143" s="314"/>
      <c r="F143" s="290"/>
      <c r="G143" s="282"/>
      <c r="H143" s="633"/>
      <c r="I143" s="696"/>
      <c r="J143" s="265" t="s">
        <v>75</v>
      </c>
      <c r="K143" s="354">
        <v>0</v>
      </c>
      <c r="L143" s="354">
        <v>0</v>
      </c>
      <c r="M143" s="355">
        <f t="shared" si="2"/>
        <v>0</v>
      </c>
    </row>
    <row r="144" spans="1:13" ht="27.95" customHeight="1" thickBot="1" x14ac:dyDescent="0.2">
      <c r="A144" s="201"/>
      <c r="B144" s="80"/>
      <c r="C144" s="313"/>
      <c r="D144" s="314"/>
      <c r="E144" s="314"/>
      <c r="F144" s="290"/>
      <c r="G144" s="282"/>
      <c r="H144" s="634"/>
      <c r="I144" s="698"/>
      <c r="J144" s="377" t="s">
        <v>445</v>
      </c>
      <c r="K144" s="358">
        <v>0</v>
      </c>
      <c r="L144" s="358">
        <v>0</v>
      </c>
      <c r="M144" s="359">
        <f t="shared" si="2"/>
        <v>0</v>
      </c>
    </row>
    <row r="145" spans="1:13" ht="27.95" customHeight="1" x14ac:dyDescent="0.15">
      <c r="A145" s="201"/>
      <c r="B145" s="80"/>
      <c r="C145" s="313"/>
      <c r="D145" s="314"/>
      <c r="E145" s="314"/>
      <c r="F145" s="290"/>
      <c r="G145" s="282"/>
      <c r="H145" s="639" t="s">
        <v>687</v>
      </c>
      <c r="I145" s="385"/>
      <c r="J145" s="379"/>
      <c r="K145" s="375">
        <f>SUM(K146+K149+K150+K151+K152+K155+K156+K157+K158+K159+K160+K161+K162+K163+K164+K165+K166)</f>
        <v>1040</v>
      </c>
      <c r="L145" s="375">
        <f>SUM(L146+L149+L150+L151+L152+L155+L156+L157+L158+L159+L160+L161+L162+L163+L164+L165+L166)</f>
        <v>0</v>
      </c>
      <c r="M145" s="376">
        <f t="shared" si="2"/>
        <v>1040</v>
      </c>
    </row>
    <row r="146" spans="1:13" ht="27.95" customHeight="1" x14ac:dyDescent="0.15">
      <c r="A146" s="201"/>
      <c r="B146" s="80"/>
      <c r="C146" s="313"/>
      <c r="D146" s="314"/>
      <c r="E146" s="314"/>
      <c r="F146" s="290"/>
      <c r="G146" s="282"/>
      <c r="H146" s="633"/>
      <c r="I146" s="695" t="s">
        <v>474</v>
      </c>
      <c r="J146" s="265"/>
      <c r="K146" s="354">
        <f>SUM(K147+K148)</f>
        <v>50</v>
      </c>
      <c r="L146" s="354">
        <f>SUM(L147+L148)</f>
        <v>0</v>
      </c>
      <c r="M146" s="355">
        <f t="shared" si="2"/>
        <v>50</v>
      </c>
    </row>
    <row r="147" spans="1:13" ht="27.95" customHeight="1" x14ac:dyDescent="0.15">
      <c r="A147" s="201"/>
      <c r="B147" s="80"/>
      <c r="C147" s="313"/>
      <c r="D147" s="314"/>
      <c r="E147" s="314"/>
      <c r="F147" s="290"/>
      <c r="G147" s="282"/>
      <c r="H147" s="633"/>
      <c r="I147" s="696"/>
      <c r="J147" s="265" t="s">
        <v>475</v>
      </c>
      <c r="K147" s="354">
        <v>50</v>
      </c>
      <c r="L147" s="354">
        <v>0</v>
      </c>
      <c r="M147" s="355">
        <f t="shared" si="2"/>
        <v>50</v>
      </c>
    </row>
    <row r="148" spans="1:13" ht="27.95" customHeight="1" x14ac:dyDescent="0.15">
      <c r="A148" s="201"/>
      <c r="B148" s="80"/>
      <c r="C148" s="313"/>
      <c r="D148" s="314"/>
      <c r="E148" s="314"/>
      <c r="F148" s="290"/>
      <c r="G148" s="282"/>
      <c r="H148" s="633"/>
      <c r="I148" s="697"/>
      <c r="J148" s="265" t="s">
        <v>476</v>
      </c>
      <c r="K148" s="354">
        <v>0</v>
      </c>
      <c r="L148" s="354">
        <v>0</v>
      </c>
      <c r="M148" s="355">
        <f t="shared" si="2"/>
        <v>0</v>
      </c>
    </row>
    <row r="149" spans="1:13" ht="27.95" customHeight="1" x14ac:dyDescent="0.15">
      <c r="A149" s="201"/>
      <c r="B149" s="80"/>
      <c r="C149" s="313"/>
      <c r="D149" s="314"/>
      <c r="E149" s="314"/>
      <c r="F149" s="290"/>
      <c r="G149" s="282"/>
      <c r="H149" s="633"/>
      <c r="I149" s="273" t="s">
        <v>477</v>
      </c>
      <c r="J149" s="265"/>
      <c r="K149" s="354">
        <v>0</v>
      </c>
      <c r="L149" s="354">
        <v>0</v>
      </c>
      <c r="M149" s="355">
        <f t="shared" si="2"/>
        <v>0</v>
      </c>
    </row>
    <row r="150" spans="1:13" ht="27.95" customHeight="1" x14ac:dyDescent="0.15">
      <c r="A150" s="201"/>
      <c r="B150" s="80"/>
      <c r="C150" s="313"/>
      <c r="D150" s="314"/>
      <c r="E150" s="314"/>
      <c r="F150" s="290"/>
      <c r="G150" s="282"/>
      <c r="H150" s="633"/>
      <c r="I150" s="273" t="s">
        <v>457</v>
      </c>
      <c r="J150" s="265"/>
      <c r="K150" s="354">
        <v>0</v>
      </c>
      <c r="L150" s="354">
        <v>0</v>
      </c>
      <c r="M150" s="355">
        <f t="shared" si="2"/>
        <v>0</v>
      </c>
    </row>
    <row r="151" spans="1:13" ht="27.95" customHeight="1" x14ac:dyDescent="0.15">
      <c r="A151" s="201"/>
      <c r="B151" s="80"/>
      <c r="C151" s="313"/>
      <c r="D151" s="314"/>
      <c r="E151" s="314"/>
      <c r="F151" s="290"/>
      <c r="G151" s="282"/>
      <c r="H151" s="633"/>
      <c r="I151" s="273" t="s">
        <v>489</v>
      </c>
      <c r="J151" s="265"/>
      <c r="K151" s="354">
        <v>150</v>
      </c>
      <c r="L151" s="354">
        <v>0</v>
      </c>
      <c r="M151" s="355">
        <f t="shared" si="2"/>
        <v>150</v>
      </c>
    </row>
    <row r="152" spans="1:13" ht="27.95" customHeight="1" x14ac:dyDescent="0.15">
      <c r="A152" s="201"/>
      <c r="B152" s="80"/>
      <c r="C152" s="313"/>
      <c r="D152" s="314"/>
      <c r="E152" s="314"/>
      <c r="F152" s="290"/>
      <c r="G152" s="282"/>
      <c r="H152" s="633"/>
      <c r="I152" s="695" t="s">
        <v>458</v>
      </c>
      <c r="J152" s="265"/>
      <c r="K152" s="354">
        <f>SUM(K153+K154)</f>
        <v>190</v>
      </c>
      <c r="L152" s="354">
        <f>SUM(L153+L154)</f>
        <v>0</v>
      </c>
      <c r="M152" s="355">
        <f t="shared" si="2"/>
        <v>190</v>
      </c>
    </row>
    <row r="153" spans="1:13" ht="27.95" customHeight="1" x14ac:dyDescent="0.15">
      <c r="A153" s="201"/>
      <c r="B153" s="80"/>
      <c r="C153" s="313"/>
      <c r="D153" s="314"/>
      <c r="E153" s="314"/>
      <c r="F153" s="290"/>
      <c r="G153" s="282"/>
      <c r="H153" s="633"/>
      <c r="I153" s="696"/>
      <c r="J153" s="265" t="s">
        <v>458</v>
      </c>
      <c r="K153" s="354">
        <v>0</v>
      </c>
      <c r="L153" s="354">
        <v>0</v>
      </c>
      <c r="M153" s="355">
        <f t="shared" si="2"/>
        <v>0</v>
      </c>
    </row>
    <row r="154" spans="1:13" ht="27.95" customHeight="1" x14ac:dyDescent="0.15">
      <c r="A154" s="201"/>
      <c r="B154" s="80"/>
      <c r="C154" s="313"/>
      <c r="D154" s="314"/>
      <c r="E154" s="314"/>
      <c r="F154" s="290"/>
      <c r="G154" s="282"/>
      <c r="H154" s="633"/>
      <c r="I154" s="697"/>
      <c r="J154" s="265" t="s">
        <v>485</v>
      </c>
      <c r="K154" s="354">
        <v>190</v>
      </c>
      <c r="L154" s="354">
        <v>0</v>
      </c>
      <c r="M154" s="355">
        <f t="shared" si="2"/>
        <v>190</v>
      </c>
    </row>
    <row r="155" spans="1:13" ht="27.95" customHeight="1" x14ac:dyDescent="0.15">
      <c r="A155" s="201"/>
      <c r="B155" s="80"/>
      <c r="C155" s="313"/>
      <c r="D155" s="314"/>
      <c r="E155" s="314"/>
      <c r="F155" s="290"/>
      <c r="G155" s="282"/>
      <c r="H155" s="633"/>
      <c r="I155" s="273" t="s">
        <v>465</v>
      </c>
      <c r="J155" s="265"/>
      <c r="K155" s="354">
        <v>0</v>
      </c>
      <c r="L155" s="354">
        <v>0</v>
      </c>
      <c r="M155" s="355">
        <f t="shared" si="2"/>
        <v>0</v>
      </c>
    </row>
    <row r="156" spans="1:13" ht="27.95" customHeight="1" x14ac:dyDescent="0.15">
      <c r="A156" s="201"/>
      <c r="B156" s="80"/>
      <c r="C156" s="313"/>
      <c r="D156" s="314"/>
      <c r="E156" s="314"/>
      <c r="F156" s="290"/>
      <c r="G156" s="282"/>
      <c r="H156" s="633"/>
      <c r="I156" s="273" t="s">
        <v>466</v>
      </c>
      <c r="J156" s="61"/>
      <c r="K156" s="354">
        <v>0</v>
      </c>
      <c r="L156" s="354">
        <v>0</v>
      </c>
      <c r="M156" s="355">
        <f t="shared" si="2"/>
        <v>0</v>
      </c>
    </row>
    <row r="157" spans="1:13" ht="27.95" customHeight="1" x14ac:dyDescent="0.15">
      <c r="A157" s="201"/>
      <c r="B157" s="80"/>
      <c r="C157" s="313"/>
      <c r="D157" s="314"/>
      <c r="E157" s="314"/>
      <c r="F157" s="290"/>
      <c r="G157" s="282"/>
      <c r="H157" s="633"/>
      <c r="I157" s="273" t="s">
        <v>488</v>
      </c>
      <c r="J157" s="61"/>
      <c r="K157" s="354">
        <v>0</v>
      </c>
      <c r="L157" s="354">
        <v>0</v>
      </c>
      <c r="M157" s="355">
        <f t="shared" si="2"/>
        <v>0</v>
      </c>
    </row>
    <row r="158" spans="1:13" ht="27.95" customHeight="1" x14ac:dyDescent="0.15">
      <c r="A158" s="201"/>
      <c r="B158" s="80"/>
      <c r="C158" s="313"/>
      <c r="D158" s="314"/>
      <c r="E158" s="314"/>
      <c r="F158" s="290"/>
      <c r="G158" s="282"/>
      <c r="H158" s="633"/>
      <c r="I158" s="273" t="s">
        <v>473</v>
      </c>
      <c r="J158" s="61"/>
      <c r="K158" s="354">
        <v>0</v>
      </c>
      <c r="L158" s="354">
        <v>0</v>
      </c>
      <c r="M158" s="355">
        <f t="shared" si="2"/>
        <v>0</v>
      </c>
    </row>
    <row r="159" spans="1:13" ht="27.95" customHeight="1" x14ac:dyDescent="0.15">
      <c r="A159" s="201"/>
      <c r="B159" s="80"/>
      <c r="C159" s="313"/>
      <c r="D159" s="314"/>
      <c r="E159" s="314"/>
      <c r="F159" s="290"/>
      <c r="G159" s="282"/>
      <c r="H159" s="633"/>
      <c r="I159" s="273" t="s">
        <v>586</v>
      </c>
      <c r="J159" s="61"/>
      <c r="K159" s="354">
        <v>0</v>
      </c>
      <c r="L159" s="354">
        <v>0</v>
      </c>
      <c r="M159" s="355">
        <f t="shared" si="2"/>
        <v>0</v>
      </c>
    </row>
    <row r="160" spans="1:13" ht="27.95" customHeight="1" x14ac:dyDescent="0.15">
      <c r="A160" s="201"/>
      <c r="B160" s="80"/>
      <c r="C160" s="313"/>
      <c r="D160" s="314"/>
      <c r="E160" s="314"/>
      <c r="F160" s="290"/>
      <c r="G160" s="282"/>
      <c r="H160" s="633"/>
      <c r="I160" s="273" t="s">
        <v>478</v>
      </c>
      <c r="J160" s="61"/>
      <c r="K160" s="354">
        <v>0</v>
      </c>
      <c r="L160" s="354">
        <v>0</v>
      </c>
      <c r="M160" s="355">
        <f t="shared" si="2"/>
        <v>0</v>
      </c>
    </row>
    <row r="161" spans="1:13" ht="27.95" customHeight="1" x14ac:dyDescent="0.15">
      <c r="A161" s="201"/>
      <c r="B161" s="80"/>
      <c r="C161" s="313"/>
      <c r="D161" s="314"/>
      <c r="E161" s="314"/>
      <c r="F161" s="290"/>
      <c r="G161" s="282"/>
      <c r="H161" s="633"/>
      <c r="I161" s="273" t="s">
        <v>479</v>
      </c>
      <c r="J161" s="61"/>
      <c r="K161" s="354">
        <v>0</v>
      </c>
      <c r="L161" s="354">
        <v>0</v>
      </c>
      <c r="M161" s="355">
        <f t="shared" si="2"/>
        <v>0</v>
      </c>
    </row>
    <row r="162" spans="1:13" ht="27.95" customHeight="1" x14ac:dyDescent="0.15">
      <c r="A162" s="201"/>
      <c r="B162" s="80"/>
      <c r="C162" s="313"/>
      <c r="D162" s="314"/>
      <c r="E162" s="314"/>
      <c r="F162" s="290"/>
      <c r="G162" s="282"/>
      <c r="H162" s="633"/>
      <c r="I162" s="273" t="s">
        <v>480</v>
      </c>
      <c r="J162" s="61"/>
      <c r="K162" s="354">
        <v>0</v>
      </c>
      <c r="L162" s="354">
        <v>0</v>
      </c>
      <c r="M162" s="355">
        <f t="shared" si="2"/>
        <v>0</v>
      </c>
    </row>
    <row r="163" spans="1:13" ht="27.95" customHeight="1" x14ac:dyDescent="0.15">
      <c r="A163" s="201"/>
      <c r="B163" s="80"/>
      <c r="C163" s="313"/>
      <c r="D163" s="314"/>
      <c r="E163" s="314"/>
      <c r="F163" s="290"/>
      <c r="G163" s="282"/>
      <c r="H163" s="633"/>
      <c r="I163" s="273" t="s">
        <v>481</v>
      </c>
      <c r="J163" s="61"/>
      <c r="K163" s="354">
        <v>0</v>
      </c>
      <c r="L163" s="354">
        <v>0</v>
      </c>
      <c r="M163" s="355">
        <f t="shared" si="2"/>
        <v>0</v>
      </c>
    </row>
    <row r="164" spans="1:13" ht="27.95" customHeight="1" x14ac:dyDescent="0.15">
      <c r="A164" s="201"/>
      <c r="B164" s="80"/>
      <c r="C164" s="313"/>
      <c r="D164" s="314"/>
      <c r="E164" s="314"/>
      <c r="F164" s="290"/>
      <c r="G164" s="282"/>
      <c r="H164" s="633"/>
      <c r="I164" s="273" t="s">
        <v>482</v>
      </c>
      <c r="J164" s="61"/>
      <c r="K164" s="354">
        <v>0</v>
      </c>
      <c r="L164" s="354">
        <v>0</v>
      </c>
      <c r="M164" s="355">
        <f t="shared" si="2"/>
        <v>0</v>
      </c>
    </row>
    <row r="165" spans="1:13" ht="27.95" customHeight="1" x14ac:dyDescent="0.15">
      <c r="A165" s="201"/>
      <c r="B165" s="80"/>
      <c r="C165" s="313"/>
      <c r="D165" s="314"/>
      <c r="E165" s="314"/>
      <c r="F165" s="290"/>
      <c r="G165" s="282"/>
      <c r="H165" s="633"/>
      <c r="I165" s="273" t="s">
        <v>490</v>
      </c>
      <c r="J165" s="61"/>
      <c r="K165" s="354">
        <v>0</v>
      </c>
      <c r="L165" s="354">
        <v>0</v>
      </c>
      <c r="M165" s="355">
        <f t="shared" si="2"/>
        <v>0</v>
      </c>
    </row>
    <row r="166" spans="1:13" ht="27.95" customHeight="1" thickBot="1" x14ac:dyDescent="0.2">
      <c r="A166" s="201"/>
      <c r="B166" s="80"/>
      <c r="C166" s="313"/>
      <c r="D166" s="314"/>
      <c r="E166" s="314"/>
      <c r="F166" s="291"/>
      <c r="G166" s="283"/>
      <c r="H166" s="634"/>
      <c r="I166" s="368" t="s">
        <v>472</v>
      </c>
      <c r="J166" s="369"/>
      <c r="K166" s="358">
        <v>650</v>
      </c>
      <c r="L166" s="358">
        <v>0</v>
      </c>
      <c r="M166" s="359">
        <f t="shared" si="2"/>
        <v>650</v>
      </c>
    </row>
    <row r="167" spans="1:13" ht="27.95" customHeight="1" x14ac:dyDescent="0.15">
      <c r="A167" s="201"/>
      <c r="B167" s="80"/>
      <c r="C167" s="313"/>
      <c r="D167" s="314"/>
      <c r="E167" s="314"/>
      <c r="F167" s="290"/>
      <c r="G167" s="282"/>
      <c r="H167" s="633" t="s">
        <v>688</v>
      </c>
      <c r="I167" s="365"/>
      <c r="J167" s="270"/>
      <c r="K167" s="366">
        <f>SUM(K168+K169+K170+K173+K174+K177+K178+K179+K180+K181+K182+K183+K184+K189+K190+K191+K192+K193+K194+K195+K196+K197)</f>
        <v>6112</v>
      </c>
      <c r="L167" s="366">
        <f>SUM(L168+L169+L170+L173+L174+L177+L178+L179+L180+L181+L182+L183+L184+L189+L190+L191+L192+L193+L194+L195+L196+L197)</f>
        <v>0</v>
      </c>
      <c r="M167" s="367">
        <f t="shared" si="2"/>
        <v>6112</v>
      </c>
    </row>
    <row r="168" spans="1:13" ht="27.95" customHeight="1" x14ac:dyDescent="0.15">
      <c r="A168" s="201"/>
      <c r="B168" s="80"/>
      <c r="C168" s="313"/>
      <c r="D168" s="314"/>
      <c r="E168" s="314"/>
      <c r="F168" s="290"/>
      <c r="G168" s="748" t="s">
        <v>710</v>
      </c>
      <c r="H168" s="633"/>
      <c r="I168" s="273" t="s">
        <v>448</v>
      </c>
      <c r="J168" s="61"/>
      <c r="K168" s="354">
        <v>150</v>
      </c>
      <c r="L168" s="354">
        <v>0</v>
      </c>
      <c r="M168" s="355">
        <f t="shared" si="2"/>
        <v>150</v>
      </c>
    </row>
    <row r="169" spans="1:13" ht="27.95" customHeight="1" x14ac:dyDescent="0.15">
      <c r="A169" s="201"/>
      <c r="B169" s="80"/>
      <c r="C169" s="313"/>
      <c r="D169" s="314"/>
      <c r="E169" s="314"/>
      <c r="F169" s="290"/>
      <c r="G169" s="748"/>
      <c r="H169" s="285"/>
      <c r="I169" s="273" t="s">
        <v>452</v>
      </c>
      <c r="J169" s="61"/>
      <c r="K169" s="354">
        <v>75</v>
      </c>
      <c r="L169" s="354">
        <v>0</v>
      </c>
      <c r="M169" s="355">
        <f t="shared" si="2"/>
        <v>75</v>
      </c>
    </row>
    <row r="170" spans="1:13" ht="27.95" customHeight="1" x14ac:dyDescent="0.15">
      <c r="A170" s="201"/>
      <c r="B170" s="80"/>
      <c r="C170" s="313"/>
      <c r="D170" s="314"/>
      <c r="E170" s="314"/>
      <c r="F170" s="290"/>
      <c r="G170" s="282"/>
      <c r="H170" s="285"/>
      <c r="I170" s="695" t="s">
        <v>449</v>
      </c>
      <c r="J170" s="61"/>
      <c r="K170" s="354">
        <f>SUM(K171+K172)</f>
        <v>360</v>
      </c>
      <c r="L170" s="354">
        <f>SUM(L171+L172)</f>
        <v>0</v>
      </c>
      <c r="M170" s="355">
        <f t="shared" si="2"/>
        <v>360</v>
      </c>
    </row>
    <row r="171" spans="1:13" ht="27.95" customHeight="1" x14ac:dyDescent="0.15">
      <c r="A171" s="201"/>
      <c r="B171" s="80"/>
      <c r="C171" s="313"/>
      <c r="D171" s="314"/>
      <c r="E171" s="314"/>
      <c r="F171" s="290"/>
      <c r="G171" s="282"/>
      <c r="H171" s="285"/>
      <c r="I171" s="696"/>
      <c r="J171" s="265" t="s">
        <v>450</v>
      </c>
      <c r="K171" s="354">
        <v>130</v>
      </c>
      <c r="L171" s="354">
        <v>0</v>
      </c>
      <c r="M171" s="355">
        <f t="shared" si="2"/>
        <v>130</v>
      </c>
    </row>
    <row r="172" spans="1:13" ht="27.95" customHeight="1" x14ac:dyDescent="0.15">
      <c r="A172" s="201"/>
      <c r="B172" s="80"/>
      <c r="C172" s="313"/>
      <c r="D172" s="314"/>
      <c r="E172" s="314"/>
      <c r="F172" s="290"/>
      <c r="G172" s="282"/>
      <c r="H172" s="285"/>
      <c r="I172" s="697"/>
      <c r="J172" s="265" t="s">
        <v>451</v>
      </c>
      <c r="K172" s="354">
        <v>230</v>
      </c>
      <c r="L172" s="354">
        <v>0</v>
      </c>
      <c r="M172" s="355">
        <f t="shared" si="2"/>
        <v>230</v>
      </c>
    </row>
    <row r="173" spans="1:13" ht="27.95" customHeight="1" x14ac:dyDescent="0.15">
      <c r="A173" s="201"/>
      <c r="B173" s="80"/>
      <c r="C173" s="313"/>
      <c r="D173" s="314"/>
      <c r="E173" s="314"/>
      <c r="F173" s="290"/>
      <c r="G173" s="282"/>
      <c r="H173" s="285"/>
      <c r="I173" s="273" t="s">
        <v>453</v>
      </c>
      <c r="J173" s="265"/>
      <c r="K173" s="354">
        <v>20</v>
      </c>
      <c r="L173" s="354">
        <v>0</v>
      </c>
      <c r="M173" s="355">
        <f t="shared" si="2"/>
        <v>20</v>
      </c>
    </row>
    <row r="174" spans="1:13" ht="27.95" customHeight="1" x14ac:dyDescent="0.15">
      <c r="A174" s="201"/>
      <c r="B174" s="80"/>
      <c r="C174" s="313"/>
      <c r="D174" s="314"/>
      <c r="E174" s="314"/>
      <c r="F174" s="290"/>
      <c r="G174" s="282"/>
      <c r="H174" s="285"/>
      <c r="I174" s="695" t="s">
        <v>454</v>
      </c>
      <c r="J174" s="265"/>
      <c r="K174" s="354">
        <f>SUM(K175+K176)</f>
        <v>700</v>
      </c>
      <c r="L174" s="354">
        <f>SUM(L175+L176)</f>
        <v>0</v>
      </c>
      <c r="M174" s="355">
        <f t="shared" si="2"/>
        <v>700</v>
      </c>
    </row>
    <row r="175" spans="1:13" ht="27.95" customHeight="1" x14ac:dyDescent="0.15">
      <c r="A175" s="201"/>
      <c r="B175" s="80"/>
      <c r="C175" s="313"/>
      <c r="D175" s="314"/>
      <c r="E175" s="314"/>
      <c r="F175" s="290"/>
      <c r="G175" s="282"/>
      <c r="H175" s="285"/>
      <c r="I175" s="696"/>
      <c r="J175" s="265" t="s">
        <v>454</v>
      </c>
      <c r="K175" s="354">
        <v>600</v>
      </c>
      <c r="L175" s="354">
        <v>0</v>
      </c>
      <c r="M175" s="355">
        <f t="shared" si="2"/>
        <v>600</v>
      </c>
    </row>
    <row r="176" spans="1:13" ht="27.95" customHeight="1" x14ac:dyDescent="0.15">
      <c r="A176" s="201"/>
      <c r="B176" s="80"/>
      <c r="C176" s="313"/>
      <c r="D176" s="314"/>
      <c r="E176" s="314"/>
      <c r="F176" s="290"/>
      <c r="G176" s="282"/>
      <c r="H176" s="285"/>
      <c r="I176" s="697"/>
      <c r="J176" s="265" t="s">
        <v>455</v>
      </c>
      <c r="K176" s="354">
        <v>100</v>
      </c>
      <c r="L176" s="354">
        <v>0</v>
      </c>
      <c r="M176" s="355">
        <f t="shared" si="2"/>
        <v>100</v>
      </c>
    </row>
    <row r="177" spans="1:13" ht="27.95" customHeight="1" x14ac:dyDescent="0.15">
      <c r="A177" s="201"/>
      <c r="B177" s="80"/>
      <c r="C177" s="313"/>
      <c r="D177" s="314"/>
      <c r="E177" s="314"/>
      <c r="F177" s="290"/>
      <c r="G177" s="282"/>
      <c r="H177" s="285"/>
      <c r="I177" s="273" t="s">
        <v>456</v>
      </c>
      <c r="J177" s="265"/>
      <c r="K177" s="354">
        <v>276</v>
      </c>
      <c r="L177" s="354">
        <v>0</v>
      </c>
      <c r="M177" s="355">
        <f t="shared" si="2"/>
        <v>276</v>
      </c>
    </row>
    <row r="178" spans="1:13" ht="27.95" customHeight="1" x14ac:dyDescent="0.15">
      <c r="A178" s="201"/>
      <c r="B178" s="80"/>
      <c r="C178" s="313"/>
      <c r="D178" s="314"/>
      <c r="E178" s="314"/>
      <c r="F178" s="290"/>
      <c r="G178" s="282"/>
      <c r="H178" s="285"/>
      <c r="I178" s="273" t="s">
        <v>457</v>
      </c>
      <c r="J178" s="265"/>
      <c r="K178" s="354">
        <v>430</v>
      </c>
      <c r="L178" s="354">
        <v>0</v>
      </c>
      <c r="M178" s="355">
        <f t="shared" si="2"/>
        <v>430</v>
      </c>
    </row>
    <row r="179" spans="1:13" ht="27.95" customHeight="1" x14ac:dyDescent="0.15">
      <c r="A179" s="201"/>
      <c r="B179" s="80"/>
      <c r="C179" s="313"/>
      <c r="D179" s="314"/>
      <c r="E179" s="314"/>
      <c r="F179" s="290"/>
      <c r="G179" s="282"/>
      <c r="H179" s="285"/>
      <c r="I179" s="273" t="s">
        <v>458</v>
      </c>
      <c r="J179" s="265"/>
      <c r="K179" s="354">
        <v>0</v>
      </c>
      <c r="L179" s="354">
        <v>0</v>
      </c>
      <c r="M179" s="355">
        <f t="shared" si="2"/>
        <v>0</v>
      </c>
    </row>
    <row r="180" spans="1:13" ht="27.95" customHeight="1" x14ac:dyDescent="0.15">
      <c r="A180" s="201"/>
      <c r="B180" s="80"/>
      <c r="C180" s="313"/>
      <c r="D180" s="314"/>
      <c r="E180" s="314"/>
      <c r="F180" s="290"/>
      <c r="G180" s="282"/>
      <c r="H180" s="285"/>
      <c r="I180" s="273" t="s">
        <v>459</v>
      </c>
      <c r="J180" s="265"/>
      <c r="K180" s="354">
        <v>50</v>
      </c>
      <c r="L180" s="354">
        <v>0</v>
      </c>
      <c r="M180" s="355">
        <f t="shared" si="2"/>
        <v>50</v>
      </c>
    </row>
    <row r="181" spans="1:13" ht="27.95" customHeight="1" x14ac:dyDescent="0.15">
      <c r="A181" s="201"/>
      <c r="B181" s="80"/>
      <c r="C181" s="313"/>
      <c r="D181" s="314"/>
      <c r="E181" s="314"/>
      <c r="F181" s="701" t="s">
        <v>677</v>
      </c>
      <c r="G181" s="282"/>
      <c r="H181" s="285"/>
      <c r="I181" s="273" t="s">
        <v>462</v>
      </c>
      <c r="J181" s="265"/>
      <c r="K181" s="354">
        <v>600</v>
      </c>
      <c r="L181" s="354">
        <v>0</v>
      </c>
      <c r="M181" s="355">
        <f t="shared" si="2"/>
        <v>600</v>
      </c>
    </row>
    <row r="182" spans="1:13" ht="27.95" customHeight="1" x14ac:dyDescent="0.15">
      <c r="A182" s="201"/>
      <c r="B182" s="80"/>
      <c r="C182" s="313"/>
      <c r="D182" s="314"/>
      <c r="E182" s="314"/>
      <c r="F182" s="701"/>
      <c r="G182" s="282"/>
      <c r="H182" s="285"/>
      <c r="I182" s="273" t="s">
        <v>460</v>
      </c>
      <c r="J182" s="265"/>
      <c r="K182" s="354">
        <v>30</v>
      </c>
      <c r="L182" s="354">
        <v>0</v>
      </c>
      <c r="M182" s="355">
        <f t="shared" si="2"/>
        <v>30</v>
      </c>
    </row>
    <row r="183" spans="1:13" ht="27.95" customHeight="1" x14ac:dyDescent="0.15">
      <c r="A183" s="201"/>
      <c r="B183" s="80"/>
      <c r="C183" s="313"/>
      <c r="D183" s="314"/>
      <c r="E183" s="314"/>
      <c r="F183" s="701"/>
      <c r="G183" s="282"/>
      <c r="H183" s="285"/>
      <c r="I183" s="273" t="s">
        <v>461</v>
      </c>
      <c r="J183" s="265"/>
      <c r="K183" s="354">
        <v>210</v>
      </c>
      <c r="L183" s="354">
        <v>0</v>
      </c>
      <c r="M183" s="355">
        <f t="shared" si="2"/>
        <v>210</v>
      </c>
    </row>
    <row r="184" spans="1:13" ht="27.95" customHeight="1" x14ac:dyDescent="0.15">
      <c r="A184" s="201"/>
      <c r="B184" s="80"/>
      <c r="C184" s="313"/>
      <c r="D184" s="314"/>
      <c r="E184" s="314"/>
      <c r="F184" s="701"/>
      <c r="G184" s="282"/>
      <c r="H184" s="285"/>
      <c r="I184" s="695" t="s">
        <v>463</v>
      </c>
      <c r="J184" s="265"/>
      <c r="K184" s="354">
        <f>SUM(K185+K186+K187+K188)</f>
        <v>1230</v>
      </c>
      <c r="L184" s="354">
        <f>SUM(L185+L186+L187+L188)</f>
        <v>0</v>
      </c>
      <c r="M184" s="355">
        <f t="shared" si="2"/>
        <v>1230</v>
      </c>
    </row>
    <row r="185" spans="1:13" ht="27.95" customHeight="1" x14ac:dyDescent="0.15">
      <c r="A185" s="201"/>
      <c r="B185" s="80"/>
      <c r="C185" s="313"/>
      <c r="D185" s="314"/>
      <c r="E185" s="314"/>
      <c r="F185" s="701"/>
      <c r="G185" s="282"/>
      <c r="H185" s="285"/>
      <c r="I185" s="696"/>
      <c r="J185" s="265" t="s">
        <v>595</v>
      </c>
      <c r="K185" s="354">
        <v>0</v>
      </c>
      <c r="L185" s="354">
        <v>0</v>
      </c>
      <c r="M185" s="355">
        <f t="shared" si="2"/>
        <v>0</v>
      </c>
    </row>
    <row r="186" spans="1:13" ht="27.95" customHeight="1" x14ac:dyDescent="0.15">
      <c r="A186" s="201"/>
      <c r="B186" s="80"/>
      <c r="C186" s="313"/>
      <c r="D186" s="314"/>
      <c r="E186" s="314"/>
      <c r="F186" s="701"/>
      <c r="G186" s="282"/>
      <c r="H186" s="285"/>
      <c r="I186" s="696"/>
      <c r="J186" s="265" t="s">
        <v>596</v>
      </c>
      <c r="K186" s="354">
        <v>0</v>
      </c>
      <c r="L186" s="354">
        <v>0</v>
      </c>
      <c r="M186" s="355">
        <f t="shared" si="2"/>
        <v>0</v>
      </c>
    </row>
    <row r="187" spans="1:13" ht="27.95" customHeight="1" x14ac:dyDescent="0.15">
      <c r="A187" s="201"/>
      <c r="B187" s="80"/>
      <c r="C187" s="313"/>
      <c r="D187" s="314"/>
      <c r="E187" s="314"/>
      <c r="F187" s="701"/>
      <c r="G187" s="282"/>
      <c r="H187" s="285"/>
      <c r="I187" s="696"/>
      <c r="J187" s="265" t="s">
        <v>597</v>
      </c>
      <c r="K187" s="354">
        <v>0</v>
      </c>
      <c r="L187" s="354">
        <v>0</v>
      </c>
      <c r="M187" s="355">
        <f t="shared" si="2"/>
        <v>0</v>
      </c>
    </row>
    <row r="188" spans="1:13" ht="27.95" customHeight="1" x14ac:dyDescent="0.15">
      <c r="A188" s="201"/>
      <c r="B188" s="80"/>
      <c r="C188" s="313"/>
      <c r="D188" s="314"/>
      <c r="E188" s="314"/>
      <c r="F188" s="701"/>
      <c r="G188" s="282"/>
      <c r="H188" s="285"/>
      <c r="I188" s="697"/>
      <c r="J188" s="265" t="s">
        <v>598</v>
      </c>
      <c r="K188" s="354">
        <v>1230</v>
      </c>
      <c r="L188" s="354">
        <v>0</v>
      </c>
      <c r="M188" s="355">
        <f t="shared" si="2"/>
        <v>1230</v>
      </c>
    </row>
    <row r="189" spans="1:13" ht="27.95" customHeight="1" x14ac:dyDescent="0.15">
      <c r="A189" s="201"/>
      <c r="B189" s="80"/>
      <c r="C189" s="313"/>
      <c r="D189" s="314"/>
      <c r="E189" s="314"/>
      <c r="F189" s="701"/>
      <c r="G189" s="282"/>
      <c r="H189" s="285"/>
      <c r="I189" s="273" t="s">
        <v>464</v>
      </c>
      <c r="J189" s="61"/>
      <c r="K189" s="354">
        <v>100</v>
      </c>
      <c r="L189" s="354">
        <v>0</v>
      </c>
      <c r="M189" s="355">
        <f t="shared" si="2"/>
        <v>100</v>
      </c>
    </row>
    <row r="190" spans="1:13" ht="27.95" customHeight="1" x14ac:dyDescent="0.15">
      <c r="A190" s="201"/>
      <c r="B190" s="80"/>
      <c r="C190" s="313"/>
      <c r="D190" s="314"/>
      <c r="E190" s="314"/>
      <c r="F190" s="701"/>
      <c r="G190" s="282"/>
      <c r="H190" s="285"/>
      <c r="I190" s="273" t="s">
        <v>465</v>
      </c>
      <c r="J190" s="61"/>
      <c r="K190" s="354">
        <v>504</v>
      </c>
      <c r="L190" s="354">
        <v>0</v>
      </c>
      <c r="M190" s="355">
        <f t="shared" si="2"/>
        <v>504</v>
      </c>
    </row>
    <row r="191" spans="1:13" ht="27.95" customHeight="1" x14ac:dyDescent="0.15">
      <c r="A191" s="201"/>
      <c r="B191" s="80"/>
      <c r="C191" s="313"/>
      <c r="D191" s="314"/>
      <c r="E191" s="314"/>
      <c r="F191" s="290"/>
      <c r="G191" s="282"/>
      <c r="H191" s="285"/>
      <c r="I191" s="273" t="s">
        <v>466</v>
      </c>
      <c r="J191" s="61"/>
      <c r="K191" s="354">
        <v>330</v>
      </c>
      <c r="L191" s="354">
        <v>0</v>
      </c>
      <c r="M191" s="355">
        <f t="shared" si="2"/>
        <v>330</v>
      </c>
    </row>
    <row r="192" spans="1:13" ht="27.95" customHeight="1" x14ac:dyDescent="0.15">
      <c r="A192" s="201"/>
      <c r="B192" s="80"/>
      <c r="C192" s="313"/>
      <c r="D192" s="314"/>
      <c r="E192" s="314"/>
      <c r="F192" s="290"/>
      <c r="G192" s="282"/>
      <c r="H192" s="285"/>
      <c r="I192" s="273" t="s">
        <v>467</v>
      </c>
      <c r="J192" s="61"/>
      <c r="K192" s="354">
        <v>360</v>
      </c>
      <c r="L192" s="354">
        <v>0</v>
      </c>
      <c r="M192" s="355">
        <f t="shared" si="2"/>
        <v>360</v>
      </c>
    </row>
    <row r="193" spans="1:13" ht="27.95" customHeight="1" x14ac:dyDescent="0.15">
      <c r="A193" s="201"/>
      <c r="B193" s="80"/>
      <c r="C193" s="313"/>
      <c r="D193" s="314"/>
      <c r="E193" s="314"/>
      <c r="F193" s="290"/>
      <c r="G193" s="282"/>
      <c r="H193" s="285"/>
      <c r="I193" s="273" t="s">
        <v>468</v>
      </c>
      <c r="J193" s="61"/>
      <c r="K193" s="354">
        <v>60</v>
      </c>
      <c r="L193" s="354">
        <v>0</v>
      </c>
      <c r="M193" s="355">
        <f t="shared" si="2"/>
        <v>60</v>
      </c>
    </row>
    <row r="194" spans="1:13" ht="27.95" customHeight="1" x14ac:dyDescent="0.15">
      <c r="A194" s="201"/>
      <c r="B194" s="80"/>
      <c r="C194" s="313"/>
      <c r="D194" s="314"/>
      <c r="E194" s="314"/>
      <c r="F194" s="290"/>
      <c r="G194" s="282"/>
      <c r="H194" s="285"/>
      <c r="I194" s="273" t="s">
        <v>469</v>
      </c>
      <c r="J194" s="61"/>
      <c r="K194" s="354">
        <v>390</v>
      </c>
      <c r="L194" s="354">
        <v>0</v>
      </c>
      <c r="M194" s="355">
        <f t="shared" si="2"/>
        <v>390</v>
      </c>
    </row>
    <row r="195" spans="1:13" ht="27.95" customHeight="1" x14ac:dyDescent="0.15">
      <c r="A195" s="201"/>
      <c r="B195" s="80"/>
      <c r="C195" s="313"/>
      <c r="D195" s="314"/>
      <c r="E195" s="314"/>
      <c r="F195" s="290"/>
      <c r="G195" s="282"/>
      <c r="H195" s="285"/>
      <c r="I195" s="273" t="s">
        <v>470</v>
      </c>
      <c r="J195" s="61"/>
      <c r="K195" s="354">
        <v>50</v>
      </c>
      <c r="L195" s="354">
        <v>0</v>
      </c>
      <c r="M195" s="355">
        <f t="shared" si="2"/>
        <v>50</v>
      </c>
    </row>
    <row r="196" spans="1:13" ht="27.95" customHeight="1" x14ac:dyDescent="0.15">
      <c r="A196" s="201"/>
      <c r="B196" s="80"/>
      <c r="C196" s="313"/>
      <c r="D196" s="314"/>
      <c r="E196" s="314"/>
      <c r="F196" s="290"/>
      <c r="G196" s="282"/>
      <c r="H196" s="285"/>
      <c r="I196" s="273" t="s">
        <v>471</v>
      </c>
      <c r="J196" s="61"/>
      <c r="K196" s="354">
        <v>87</v>
      </c>
      <c r="L196" s="354">
        <v>0</v>
      </c>
      <c r="M196" s="355">
        <f t="shared" si="2"/>
        <v>87</v>
      </c>
    </row>
    <row r="197" spans="1:13" ht="27.95" customHeight="1" thickBot="1" x14ac:dyDescent="0.2">
      <c r="A197" s="201"/>
      <c r="B197" s="80"/>
      <c r="C197" s="313"/>
      <c r="D197" s="314"/>
      <c r="E197" s="314"/>
      <c r="F197" s="290"/>
      <c r="G197" s="282"/>
      <c r="H197" s="381"/>
      <c r="I197" s="368" t="s">
        <v>472</v>
      </c>
      <c r="J197" s="369"/>
      <c r="K197" s="358">
        <v>100</v>
      </c>
      <c r="L197" s="358">
        <v>0</v>
      </c>
      <c r="M197" s="359">
        <f t="shared" si="2"/>
        <v>100</v>
      </c>
    </row>
    <row r="198" spans="1:13" ht="27.95" customHeight="1" x14ac:dyDescent="0.15">
      <c r="A198" s="201"/>
      <c r="B198" s="80"/>
      <c r="C198" s="313"/>
      <c r="D198" s="314"/>
      <c r="E198" s="314"/>
      <c r="F198" s="280"/>
      <c r="G198" s="282"/>
      <c r="H198" s="639" t="s">
        <v>119</v>
      </c>
      <c r="I198" s="274"/>
      <c r="J198" s="267"/>
      <c r="K198" s="361">
        <f>SUM(K199)</f>
        <v>0</v>
      </c>
      <c r="L198" s="361">
        <f>SUM(L199)</f>
        <v>0</v>
      </c>
      <c r="M198" s="362">
        <f t="shared" ref="M198:M260" si="3">SUM(K198-L198)</f>
        <v>0</v>
      </c>
    </row>
    <row r="199" spans="1:13" ht="27.95" customHeight="1" thickBot="1" x14ac:dyDescent="0.2">
      <c r="A199" s="201"/>
      <c r="B199" s="80"/>
      <c r="C199" s="313"/>
      <c r="D199" s="314"/>
      <c r="E199" s="314"/>
      <c r="F199" s="280"/>
      <c r="G199" s="282"/>
      <c r="H199" s="634"/>
      <c r="I199" s="368" t="s">
        <v>120</v>
      </c>
      <c r="J199" s="369"/>
      <c r="K199" s="358">
        <v>0</v>
      </c>
      <c r="L199" s="358">
        <v>0</v>
      </c>
      <c r="M199" s="359">
        <f t="shared" si="3"/>
        <v>0</v>
      </c>
    </row>
    <row r="200" spans="1:13" ht="27.95" customHeight="1" x14ac:dyDescent="0.15">
      <c r="A200" s="201"/>
      <c r="B200" s="80"/>
      <c r="C200" s="313"/>
      <c r="D200" s="314"/>
      <c r="E200" s="314"/>
      <c r="F200" s="280"/>
      <c r="G200" s="282"/>
      <c r="H200" s="639" t="s">
        <v>132</v>
      </c>
      <c r="I200" s="274"/>
      <c r="J200" s="267"/>
      <c r="K200" s="375">
        <f>SUM(K201)</f>
        <v>2694</v>
      </c>
      <c r="L200" s="375">
        <f>SUM(L201)</f>
        <v>0</v>
      </c>
      <c r="M200" s="367">
        <f t="shared" si="3"/>
        <v>2694</v>
      </c>
    </row>
    <row r="201" spans="1:13" ht="27.95" customHeight="1" x14ac:dyDescent="0.15">
      <c r="A201" s="201"/>
      <c r="B201" s="80"/>
      <c r="C201" s="313"/>
      <c r="D201" s="314"/>
      <c r="E201" s="314"/>
      <c r="F201" s="280"/>
      <c r="G201" s="282"/>
      <c r="H201" s="633"/>
      <c r="I201" s="695" t="s">
        <v>132</v>
      </c>
      <c r="J201" s="61"/>
      <c r="K201" s="354">
        <f>SUM(K202+K203+K204+K205+K206+K207+K208+K209+K210+K211)</f>
        <v>2694</v>
      </c>
      <c r="L201" s="354">
        <f>SUM(L202+L203+L204+L205+L206+L207+L208+L209+L210+L211)</f>
        <v>0</v>
      </c>
      <c r="M201" s="355">
        <f t="shared" si="3"/>
        <v>2694</v>
      </c>
    </row>
    <row r="202" spans="1:13" ht="27.95" customHeight="1" x14ac:dyDescent="0.15">
      <c r="A202" s="201"/>
      <c r="B202" s="80"/>
      <c r="C202" s="313"/>
      <c r="D202" s="314"/>
      <c r="E202" s="314"/>
      <c r="F202" s="280"/>
      <c r="G202" s="282"/>
      <c r="H202" s="633"/>
      <c r="I202" s="696"/>
      <c r="J202" s="265" t="s">
        <v>493</v>
      </c>
      <c r="K202" s="354">
        <v>686</v>
      </c>
      <c r="L202" s="354">
        <v>0</v>
      </c>
      <c r="M202" s="355">
        <f t="shared" si="3"/>
        <v>686</v>
      </c>
    </row>
    <row r="203" spans="1:13" ht="27.95" customHeight="1" x14ac:dyDescent="0.15">
      <c r="A203" s="201"/>
      <c r="B203" s="80"/>
      <c r="C203" s="313"/>
      <c r="D203" s="314"/>
      <c r="E203" s="314"/>
      <c r="F203" s="280"/>
      <c r="G203" s="282"/>
      <c r="H203" s="633"/>
      <c r="I203" s="696"/>
      <c r="J203" s="265" t="s">
        <v>494</v>
      </c>
      <c r="K203" s="354">
        <v>1175</v>
      </c>
      <c r="L203" s="354">
        <v>0</v>
      </c>
      <c r="M203" s="355">
        <f t="shared" si="3"/>
        <v>1175</v>
      </c>
    </row>
    <row r="204" spans="1:13" ht="27.95" customHeight="1" x14ac:dyDescent="0.15">
      <c r="A204" s="201"/>
      <c r="B204" s="80"/>
      <c r="C204" s="313"/>
      <c r="D204" s="314"/>
      <c r="E204" s="314"/>
      <c r="F204" s="280"/>
      <c r="G204" s="282"/>
      <c r="H204" s="633"/>
      <c r="I204" s="696"/>
      <c r="J204" s="265" t="s">
        <v>495</v>
      </c>
      <c r="K204" s="354">
        <v>205</v>
      </c>
      <c r="L204" s="354">
        <v>0</v>
      </c>
      <c r="M204" s="355">
        <f t="shared" si="3"/>
        <v>205</v>
      </c>
    </row>
    <row r="205" spans="1:13" ht="27.95" customHeight="1" x14ac:dyDescent="0.15">
      <c r="A205" s="201"/>
      <c r="B205" s="80"/>
      <c r="C205" s="313"/>
      <c r="D205" s="314"/>
      <c r="E205" s="314"/>
      <c r="F205" s="280"/>
      <c r="G205" s="282"/>
      <c r="H205" s="633"/>
      <c r="I205" s="696"/>
      <c r="J205" s="265" t="s">
        <v>496</v>
      </c>
      <c r="K205" s="354">
        <v>75</v>
      </c>
      <c r="L205" s="354">
        <v>0</v>
      </c>
      <c r="M205" s="355">
        <f t="shared" si="3"/>
        <v>75</v>
      </c>
    </row>
    <row r="206" spans="1:13" ht="27.95" customHeight="1" x14ac:dyDescent="0.15">
      <c r="A206" s="201"/>
      <c r="B206" s="80"/>
      <c r="C206" s="313"/>
      <c r="D206" s="314"/>
      <c r="E206" s="314"/>
      <c r="F206" s="280"/>
      <c r="G206" s="282"/>
      <c r="H206" s="633"/>
      <c r="I206" s="696"/>
      <c r="J206" s="265" t="s">
        <v>497</v>
      </c>
      <c r="K206" s="354">
        <v>63</v>
      </c>
      <c r="L206" s="354">
        <v>0</v>
      </c>
      <c r="M206" s="355">
        <f t="shared" si="3"/>
        <v>63</v>
      </c>
    </row>
    <row r="207" spans="1:13" ht="27.95" customHeight="1" x14ac:dyDescent="0.15">
      <c r="A207" s="201"/>
      <c r="B207" s="80"/>
      <c r="C207" s="313"/>
      <c r="D207" s="314"/>
      <c r="E207" s="314"/>
      <c r="F207" s="280"/>
      <c r="G207" s="282"/>
      <c r="H207" s="633"/>
      <c r="I207" s="696"/>
      <c r="J207" s="265" t="s">
        <v>498</v>
      </c>
      <c r="K207" s="354">
        <v>90</v>
      </c>
      <c r="L207" s="354">
        <v>0</v>
      </c>
      <c r="M207" s="355">
        <f t="shared" si="3"/>
        <v>90</v>
      </c>
    </row>
    <row r="208" spans="1:13" ht="27.95" customHeight="1" x14ac:dyDescent="0.15">
      <c r="A208" s="201"/>
      <c r="B208" s="80"/>
      <c r="C208" s="313"/>
      <c r="D208" s="314"/>
      <c r="E208" s="314"/>
      <c r="F208" s="280"/>
      <c r="G208" s="282"/>
      <c r="H208" s="633"/>
      <c r="I208" s="696"/>
      <c r="J208" s="265" t="s">
        <v>500</v>
      </c>
      <c r="K208" s="354">
        <v>300</v>
      </c>
      <c r="L208" s="354">
        <v>0</v>
      </c>
      <c r="M208" s="355">
        <f t="shared" si="3"/>
        <v>300</v>
      </c>
    </row>
    <row r="209" spans="1:13" ht="27.95" customHeight="1" x14ac:dyDescent="0.15">
      <c r="A209" s="201"/>
      <c r="B209" s="80"/>
      <c r="C209" s="313"/>
      <c r="D209" s="314"/>
      <c r="E209" s="314"/>
      <c r="F209" s="280"/>
      <c r="G209" s="282"/>
      <c r="H209" s="633"/>
      <c r="I209" s="696"/>
      <c r="J209" s="265" t="s">
        <v>499</v>
      </c>
      <c r="K209" s="354">
        <v>100</v>
      </c>
      <c r="L209" s="354">
        <v>0</v>
      </c>
      <c r="M209" s="355">
        <f t="shared" si="3"/>
        <v>100</v>
      </c>
    </row>
    <row r="210" spans="1:13" ht="27.95" customHeight="1" x14ac:dyDescent="0.15">
      <c r="A210" s="201"/>
      <c r="B210" s="80"/>
      <c r="C210" s="313"/>
      <c r="D210" s="314"/>
      <c r="E210" s="314"/>
      <c r="F210" s="280"/>
      <c r="G210" s="282"/>
      <c r="H210" s="633"/>
      <c r="I210" s="696"/>
      <c r="J210" s="265" t="s">
        <v>501</v>
      </c>
      <c r="K210" s="354">
        <v>0</v>
      </c>
      <c r="L210" s="354">
        <v>0</v>
      </c>
      <c r="M210" s="355">
        <f t="shared" si="3"/>
        <v>0</v>
      </c>
    </row>
    <row r="211" spans="1:13" ht="27.95" customHeight="1" thickBot="1" x14ac:dyDescent="0.2">
      <c r="A211" s="201"/>
      <c r="B211" s="80"/>
      <c r="C211" s="313"/>
      <c r="D211" s="314"/>
      <c r="E211" s="314"/>
      <c r="F211" s="281"/>
      <c r="G211" s="283"/>
      <c r="H211" s="634"/>
      <c r="I211" s="698"/>
      <c r="J211" s="377" t="s">
        <v>502</v>
      </c>
      <c r="K211" s="358">
        <v>0</v>
      </c>
      <c r="L211" s="358">
        <v>0</v>
      </c>
      <c r="M211" s="355">
        <f t="shared" si="3"/>
        <v>0</v>
      </c>
    </row>
    <row r="212" spans="1:13" ht="27.95" customHeight="1" x14ac:dyDescent="0.15">
      <c r="A212" s="201"/>
      <c r="B212" s="80"/>
      <c r="C212" s="313"/>
      <c r="D212" s="314"/>
      <c r="E212" s="314"/>
      <c r="F212" s="280"/>
      <c r="G212" s="282"/>
      <c r="H212" s="633" t="s">
        <v>503</v>
      </c>
      <c r="I212" s="365"/>
      <c r="J212" s="270"/>
      <c r="K212" s="366">
        <f>SUM(K213)</f>
        <v>178</v>
      </c>
      <c r="L212" s="366">
        <f>SUM(L213)</f>
        <v>0</v>
      </c>
      <c r="M212" s="364">
        <f t="shared" si="3"/>
        <v>178</v>
      </c>
    </row>
    <row r="213" spans="1:13" ht="27.95" customHeight="1" thickBot="1" x14ac:dyDescent="0.2">
      <c r="A213" s="201"/>
      <c r="B213" s="80"/>
      <c r="C213" s="313"/>
      <c r="D213" s="314"/>
      <c r="E213" s="314"/>
      <c r="F213" s="280"/>
      <c r="G213" s="282"/>
      <c r="H213" s="634"/>
      <c r="I213" s="368" t="s">
        <v>503</v>
      </c>
      <c r="J213" s="369"/>
      <c r="K213" s="358">
        <v>178</v>
      </c>
      <c r="L213" s="358">
        <v>0</v>
      </c>
      <c r="M213" s="359">
        <f t="shared" si="3"/>
        <v>178</v>
      </c>
    </row>
    <row r="214" spans="1:13" ht="27.95" customHeight="1" x14ac:dyDescent="0.15">
      <c r="A214" s="201"/>
      <c r="B214" s="80"/>
      <c r="C214" s="313"/>
      <c r="D214" s="314"/>
      <c r="E214" s="314"/>
      <c r="F214" s="280"/>
      <c r="G214" s="282"/>
      <c r="H214" s="639" t="s">
        <v>504</v>
      </c>
      <c r="I214" s="274"/>
      <c r="J214" s="267"/>
      <c r="K214" s="361">
        <f>SUM(K215)</f>
        <v>0</v>
      </c>
      <c r="L214" s="386">
        <f>SUM(L215)</f>
        <v>0</v>
      </c>
      <c r="M214" s="362">
        <f t="shared" si="3"/>
        <v>0</v>
      </c>
    </row>
    <row r="215" spans="1:13" ht="27.95" customHeight="1" x14ac:dyDescent="0.15">
      <c r="A215" s="201"/>
      <c r="B215" s="80"/>
      <c r="C215" s="313"/>
      <c r="D215" s="314"/>
      <c r="E215" s="314"/>
      <c r="F215" s="280"/>
      <c r="G215" s="282"/>
      <c r="H215" s="633"/>
      <c r="I215" s="695" t="s">
        <v>472</v>
      </c>
      <c r="J215" s="61"/>
      <c r="K215" s="354">
        <f>SUM(K216+K217)</f>
        <v>0</v>
      </c>
      <c r="L215" s="354">
        <f>SUM(L216+L217)</f>
        <v>0</v>
      </c>
      <c r="M215" s="355">
        <f t="shared" si="3"/>
        <v>0</v>
      </c>
    </row>
    <row r="216" spans="1:13" ht="27.95" customHeight="1" x14ac:dyDescent="0.15">
      <c r="A216" s="201"/>
      <c r="B216" s="80"/>
      <c r="C216" s="313"/>
      <c r="D216" s="314"/>
      <c r="E216" s="314"/>
      <c r="F216" s="280"/>
      <c r="G216" s="282"/>
      <c r="H216" s="633"/>
      <c r="I216" s="696"/>
      <c r="J216" s="265" t="s">
        <v>505</v>
      </c>
      <c r="K216" s="354">
        <v>0</v>
      </c>
      <c r="L216" s="354">
        <v>0</v>
      </c>
      <c r="M216" s="355">
        <f t="shared" si="3"/>
        <v>0</v>
      </c>
    </row>
    <row r="217" spans="1:13" ht="27.95" customHeight="1" thickBot="1" x14ac:dyDescent="0.2">
      <c r="A217" s="201"/>
      <c r="B217" s="80"/>
      <c r="C217" s="313"/>
      <c r="D217" s="314"/>
      <c r="E217" s="314"/>
      <c r="F217" s="280"/>
      <c r="G217" s="282"/>
      <c r="H217" s="634"/>
      <c r="I217" s="698"/>
      <c r="J217" s="377" t="s">
        <v>472</v>
      </c>
      <c r="K217" s="358">
        <v>0</v>
      </c>
      <c r="L217" s="358">
        <v>0</v>
      </c>
      <c r="M217" s="359">
        <f t="shared" si="3"/>
        <v>0</v>
      </c>
    </row>
    <row r="218" spans="1:13" ht="27.95" customHeight="1" x14ac:dyDescent="0.15">
      <c r="A218" s="201"/>
      <c r="B218" s="80"/>
      <c r="C218" s="313"/>
      <c r="D218" s="314"/>
      <c r="E218" s="314"/>
      <c r="F218" s="280"/>
      <c r="G218" s="282"/>
      <c r="H218" s="633" t="s">
        <v>575</v>
      </c>
      <c r="I218" s="365"/>
      <c r="J218" s="270"/>
      <c r="K218" s="356">
        <f>SUM(K219)</f>
        <v>0</v>
      </c>
      <c r="L218" s="356">
        <f>SUM(L219)</f>
        <v>0</v>
      </c>
      <c r="M218" s="378">
        <f t="shared" si="3"/>
        <v>0</v>
      </c>
    </row>
    <row r="219" spans="1:13" ht="27.95" customHeight="1" x14ac:dyDescent="0.15">
      <c r="A219" s="201"/>
      <c r="B219" s="80"/>
      <c r="C219" s="313"/>
      <c r="D219" s="314"/>
      <c r="E219" s="314"/>
      <c r="F219" s="280"/>
      <c r="G219" s="282"/>
      <c r="H219" s="635"/>
      <c r="I219" s="273" t="s">
        <v>576</v>
      </c>
      <c r="J219" s="61"/>
      <c r="K219" s="354">
        <v>0</v>
      </c>
      <c r="L219" s="354">
        <v>0</v>
      </c>
      <c r="M219" s="355">
        <f t="shared" si="3"/>
        <v>0</v>
      </c>
    </row>
    <row r="220" spans="1:13" ht="27.95" customHeight="1" x14ac:dyDescent="0.15">
      <c r="A220" s="201"/>
      <c r="B220" s="80"/>
      <c r="C220" s="313"/>
      <c r="D220" s="314"/>
      <c r="E220" s="314"/>
      <c r="F220" s="280"/>
      <c r="G220" s="283"/>
      <c r="H220" s="713" t="s">
        <v>588</v>
      </c>
      <c r="I220" s="741"/>
      <c r="J220" s="742"/>
      <c r="K220" s="387">
        <f>SUM(K128+K145+K167+K198+K200+K212+K214+K218)</f>
        <v>34652</v>
      </c>
      <c r="L220" s="387">
        <f>SUM(L128+L145+L167+L198+L200+L212+L214+L218)</f>
        <v>0</v>
      </c>
      <c r="M220" s="388">
        <f t="shared" si="3"/>
        <v>34652</v>
      </c>
    </row>
    <row r="221" spans="1:13" ht="27.95" customHeight="1" x14ac:dyDescent="0.15">
      <c r="A221" s="201"/>
      <c r="B221" s="80"/>
      <c r="C221" s="313"/>
      <c r="D221" s="314"/>
      <c r="E221" s="314"/>
      <c r="F221" s="281"/>
      <c r="G221" s="262"/>
      <c r="H221" s="745" t="s">
        <v>589</v>
      </c>
      <c r="I221" s="745"/>
      <c r="J221" s="745"/>
      <c r="K221" s="389">
        <f>SUM(K127-K220)</f>
        <v>-6795</v>
      </c>
      <c r="L221" s="389">
        <f>SUM(L127-L220)</f>
        <v>0</v>
      </c>
      <c r="M221" s="388">
        <f t="shared" si="3"/>
        <v>-6795</v>
      </c>
    </row>
    <row r="222" spans="1:13" ht="27.95" customHeight="1" x14ac:dyDescent="0.15">
      <c r="A222" s="319" t="s">
        <v>679</v>
      </c>
      <c r="B222" s="311"/>
      <c r="C222" s="311"/>
      <c r="D222" s="311"/>
      <c r="E222" s="311"/>
      <c r="F222" s="710" t="s">
        <v>704</v>
      </c>
      <c r="G222" s="708" t="s">
        <v>4</v>
      </c>
      <c r="H222" s="632" t="s">
        <v>150</v>
      </c>
      <c r="I222" s="273"/>
      <c r="J222" s="61"/>
      <c r="K222" s="354">
        <f>SUM(K223+K224)</f>
        <v>0</v>
      </c>
      <c r="L222" s="354">
        <f>SUM(L223+L224)</f>
        <v>0</v>
      </c>
      <c r="M222" s="355">
        <f t="shared" si="3"/>
        <v>0</v>
      </c>
    </row>
    <row r="223" spans="1:13" ht="27.95" customHeight="1" x14ac:dyDescent="0.15">
      <c r="A223" s="319"/>
      <c r="B223" s="311"/>
      <c r="C223" s="311"/>
      <c r="D223" s="311"/>
      <c r="E223" s="311"/>
      <c r="F223" s="711"/>
      <c r="G223" s="709"/>
      <c r="H223" s="633"/>
      <c r="I223" s="273" t="s">
        <v>150</v>
      </c>
      <c r="J223" s="61"/>
      <c r="K223" s="354">
        <v>0</v>
      </c>
      <c r="L223" s="354">
        <v>0</v>
      </c>
      <c r="M223" s="355">
        <f t="shared" si="3"/>
        <v>0</v>
      </c>
    </row>
    <row r="224" spans="1:13" ht="27.95" customHeight="1" x14ac:dyDescent="0.15">
      <c r="A224" s="319"/>
      <c r="B224" s="311"/>
      <c r="C224" s="311"/>
      <c r="D224" s="311"/>
      <c r="E224" s="311"/>
      <c r="F224" s="711"/>
      <c r="G224" s="308"/>
      <c r="H224" s="635"/>
      <c r="I224" s="265" t="s">
        <v>511</v>
      </c>
      <c r="J224" s="61"/>
      <c r="K224" s="354">
        <v>0</v>
      </c>
      <c r="L224" s="354">
        <v>0</v>
      </c>
      <c r="M224" s="355">
        <f t="shared" si="3"/>
        <v>0</v>
      </c>
    </row>
    <row r="225" spans="1:13" ht="27.95" customHeight="1" x14ac:dyDescent="0.15">
      <c r="A225" s="319"/>
      <c r="B225" s="311"/>
      <c r="C225" s="311"/>
      <c r="D225" s="311"/>
      <c r="E225" s="311"/>
      <c r="F225" s="711"/>
      <c r="G225" s="308"/>
      <c r="H225" s="632" t="s">
        <v>153</v>
      </c>
      <c r="I225" s="273"/>
      <c r="J225" s="61"/>
      <c r="K225" s="354">
        <f>SUM(K226+K227)</f>
        <v>0</v>
      </c>
      <c r="L225" s="354">
        <f>SUM(L226+L227)</f>
        <v>0</v>
      </c>
      <c r="M225" s="355">
        <f t="shared" si="3"/>
        <v>0</v>
      </c>
    </row>
    <row r="226" spans="1:13" ht="27.95" customHeight="1" x14ac:dyDescent="0.15">
      <c r="A226" s="319"/>
      <c r="B226" s="311"/>
      <c r="C226" s="311"/>
      <c r="D226" s="311"/>
      <c r="E226" s="311"/>
      <c r="F226" s="711"/>
      <c r="G226" s="308"/>
      <c r="H226" s="633"/>
      <c r="I226" s="273" t="s">
        <v>153</v>
      </c>
      <c r="J226" s="61"/>
      <c r="K226" s="354">
        <v>0</v>
      </c>
      <c r="L226" s="354">
        <v>0</v>
      </c>
      <c r="M226" s="355">
        <f t="shared" si="3"/>
        <v>0</v>
      </c>
    </row>
    <row r="227" spans="1:13" ht="27.95" customHeight="1" x14ac:dyDescent="0.15">
      <c r="A227" s="319"/>
      <c r="B227" s="311"/>
      <c r="C227" s="311"/>
      <c r="D227" s="311"/>
      <c r="E227" s="311"/>
      <c r="F227" s="711"/>
      <c r="G227" s="308"/>
      <c r="H227" s="635"/>
      <c r="I227" s="265" t="s">
        <v>512</v>
      </c>
      <c r="J227" s="61"/>
      <c r="K227" s="354">
        <v>0</v>
      </c>
      <c r="L227" s="354">
        <v>0</v>
      </c>
      <c r="M227" s="355">
        <f t="shared" si="3"/>
        <v>0</v>
      </c>
    </row>
    <row r="228" spans="1:13" ht="27.95" customHeight="1" x14ac:dyDescent="0.15">
      <c r="A228" s="319"/>
      <c r="B228" s="311"/>
      <c r="C228" s="311"/>
      <c r="D228" s="311"/>
      <c r="E228" s="311"/>
      <c r="F228" s="711"/>
      <c r="G228" s="308"/>
      <c r="H228" s="632" t="s">
        <v>196</v>
      </c>
      <c r="I228" s="273"/>
      <c r="J228" s="61"/>
      <c r="K228" s="354">
        <f>SUM(K229)</f>
        <v>0</v>
      </c>
      <c r="L228" s="354">
        <f>SUM(L229)</f>
        <v>0</v>
      </c>
      <c r="M228" s="355">
        <f t="shared" si="3"/>
        <v>0</v>
      </c>
    </row>
    <row r="229" spans="1:13" ht="27.95" customHeight="1" x14ac:dyDescent="0.15">
      <c r="A229" s="319"/>
      <c r="B229" s="311"/>
      <c r="C229" s="311"/>
      <c r="D229" s="311"/>
      <c r="E229" s="311"/>
      <c r="F229" s="711"/>
      <c r="G229" s="308"/>
      <c r="H229" s="635"/>
      <c r="I229" s="273" t="s">
        <v>196</v>
      </c>
      <c r="J229" s="61"/>
      <c r="K229" s="354">
        <v>0</v>
      </c>
      <c r="L229" s="354">
        <v>0</v>
      </c>
      <c r="M229" s="355">
        <f t="shared" si="3"/>
        <v>0</v>
      </c>
    </row>
    <row r="230" spans="1:13" ht="27.95" customHeight="1" x14ac:dyDescent="0.15">
      <c r="A230" s="319"/>
      <c r="B230" s="311"/>
      <c r="C230" s="311"/>
      <c r="D230" s="311"/>
      <c r="E230" s="311"/>
      <c r="F230" s="307"/>
      <c r="G230" s="308"/>
      <c r="H230" s="632" t="s">
        <v>155</v>
      </c>
      <c r="I230" s="273"/>
      <c r="J230" s="61"/>
      <c r="K230" s="354">
        <f>SUM(K231+K234)</f>
        <v>0</v>
      </c>
      <c r="L230" s="354">
        <f>SUM(L231+L234)</f>
        <v>0</v>
      </c>
      <c r="M230" s="355">
        <f t="shared" si="3"/>
        <v>0</v>
      </c>
    </row>
    <row r="231" spans="1:13" ht="27.95" customHeight="1" x14ac:dyDescent="0.15">
      <c r="A231" s="319"/>
      <c r="B231" s="311"/>
      <c r="C231" s="311"/>
      <c r="D231" s="311"/>
      <c r="E231" s="311"/>
      <c r="F231" s="307"/>
      <c r="G231" s="308"/>
      <c r="H231" s="633"/>
      <c r="I231" s="695" t="s">
        <v>156</v>
      </c>
      <c r="J231" s="61"/>
      <c r="K231" s="354">
        <f>SUM(K232+K233)</f>
        <v>0</v>
      </c>
      <c r="L231" s="354">
        <f>SUM(L232+L233)</f>
        <v>0</v>
      </c>
      <c r="M231" s="355">
        <f t="shared" si="3"/>
        <v>0</v>
      </c>
    </row>
    <row r="232" spans="1:13" ht="27.95" customHeight="1" x14ac:dyDescent="0.15">
      <c r="A232" s="201"/>
      <c r="B232" s="80"/>
      <c r="C232" s="313"/>
      <c r="D232" s="314"/>
      <c r="E232" s="314"/>
      <c r="F232" s="307"/>
      <c r="G232" s="308"/>
      <c r="H232" s="633"/>
      <c r="I232" s="696"/>
      <c r="J232" s="265" t="s">
        <v>514</v>
      </c>
      <c r="K232" s="354">
        <v>0</v>
      </c>
      <c r="L232" s="354">
        <v>0</v>
      </c>
      <c r="M232" s="355">
        <f t="shared" si="3"/>
        <v>0</v>
      </c>
    </row>
    <row r="233" spans="1:13" ht="27.95" customHeight="1" x14ac:dyDescent="0.15">
      <c r="A233" s="201"/>
      <c r="B233" s="80"/>
      <c r="C233" s="313"/>
      <c r="D233" s="314"/>
      <c r="E233" s="314"/>
      <c r="F233" s="307"/>
      <c r="G233" s="308"/>
      <c r="H233" s="633"/>
      <c r="I233" s="696"/>
      <c r="J233" s="265" t="s">
        <v>515</v>
      </c>
      <c r="K233" s="354">
        <v>0</v>
      </c>
      <c r="L233" s="354">
        <v>0</v>
      </c>
      <c r="M233" s="355">
        <f t="shared" si="3"/>
        <v>0</v>
      </c>
    </row>
    <row r="234" spans="1:13" ht="27.95" customHeight="1" x14ac:dyDescent="0.15">
      <c r="A234" s="201"/>
      <c r="B234" s="80"/>
      <c r="C234" s="313"/>
      <c r="D234" s="314"/>
      <c r="E234" s="314"/>
      <c r="F234" s="307"/>
      <c r="G234" s="308"/>
      <c r="H234" s="633"/>
      <c r="I234" s="695" t="s">
        <v>160</v>
      </c>
      <c r="J234" s="265"/>
      <c r="K234" s="354">
        <f>SUM(K235+K236+K237+K238)</f>
        <v>0</v>
      </c>
      <c r="L234" s="354">
        <f>SUM(L235+L236+L237+L238)</f>
        <v>0</v>
      </c>
      <c r="M234" s="355">
        <f t="shared" si="3"/>
        <v>0</v>
      </c>
    </row>
    <row r="235" spans="1:13" ht="27.95" customHeight="1" x14ac:dyDescent="0.15">
      <c r="A235" s="201"/>
      <c r="B235" s="80"/>
      <c r="C235" s="313"/>
      <c r="D235" s="314"/>
      <c r="E235" s="314"/>
      <c r="F235" s="307"/>
      <c r="G235" s="308"/>
      <c r="H235" s="633"/>
      <c r="I235" s="696"/>
      <c r="J235" s="265" t="s">
        <v>675</v>
      </c>
      <c r="K235" s="354">
        <v>0</v>
      </c>
      <c r="L235" s="354">
        <v>0</v>
      </c>
      <c r="M235" s="355">
        <f t="shared" si="3"/>
        <v>0</v>
      </c>
    </row>
    <row r="236" spans="1:13" ht="27.95" customHeight="1" x14ac:dyDescent="0.15">
      <c r="A236" s="201"/>
      <c r="B236" s="80"/>
      <c r="C236" s="313"/>
      <c r="D236" s="314"/>
      <c r="E236" s="314"/>
      <c r="F236" s="307"/>
      <c r="G236" s="308"/>
      <c r="H236" s="633"/>
      <c r="I236" s="696"/>
      <c r="J236" s="265" t="s">
        <v>517</v>
      </c>
      <c r="K236" s="354">
        <v>0</v>
      </c>
      <c r="L236" s="354">
        <v>0</v>
      </c>
      <c r="M236" s="355">
        <f t="shared" si="3"/>
        <v>0</v>
      </c>
    </row>
    <row r="237" spans="1:13" ht="27.95" customHeight="1" x14ac:dyDescent="0.15">
      <c r="A237" s="201"/>
      <c r="B237" s="80"/>
      <c r="C237" s="313"/>
      <c r="D237" s="314"/>
      <c r="E237" s="314"/>
      <c r="F237" s="307"/>
      <c r="G237" s="308"/>
      <c r="H237" s="633"/>
      <c r="I237" s="696"/>
      <c r="J237" s="265" t="s">
        <v>518</v>
      </c>
      <c r="K237" s="354">
        <v>0</v>
      </c>
      <c r="L237" s="354">
        <v>0</v>
      </c>
      <c r="M237" s="355">
        <f t="shared" si="3"/>
        <v>0</v>
      </c>
    </row>
    <row r="238" spans="1:13" ht="27.95" customHeight="1" x14ac:dyDescent="0.15">
      <c r="A238" s="201"/>
      <c r="B238" s="80"/>
      <c r="C238" s="313"/>
      <c r="D238" s="314"/>
      <c r="E238" s="314"/>
      <c r="F238" s="307"/>
      <c r="G238" s="308"/>
      <c r="H238" s="633"/>
      <c r="I238" s="696"/>
      <c r="J238" s="265" t="s">
        <v>160</v>
      </c>
      <c r="K238" s="354">
        <f>SUM(K239+K240)</f>
        <v>0</v>
      </c>
      <c r="L238" s="354">
        <f>SUM(L239+L240)</f>
        <v>0</v>
      </c>
      <c r="M238" s="355">
        <f t="shared" si="3"/>
        <v>0</v>
      </c>
    </row>
    <row r="239" spans="1:13" ht="27.95" customHeight="1" x14ac:dyDescent="0.15">
      <c r="A239" s="201"/>
      <c r="B239" s="80"/>
      <c r="C239" s="313"/>
      <c r="D239" s="314"/>
      <c r="E239" s="314"/>
      <c r="F239" s="307"/>
      <c r="G239" s="308"/>
      <c r="H239" s="633"/>
      <c r="I239" s="696"/>
      <c r="J239" s="265" t="s">
        <v>600</v>
      </c>
      <c r="K239" s="354">
        <v>0</v>
      </c>
      <c r="L239" s="354">
        <v>0</v>
      </c>
      <c r="M239" s="355">
        <f t="shared" si="3"/>
        <v>0</v>
      </c>
    </row>
    <row r="240" spans="1:13" ht="27.95" customHeight="1" x14ac:dyDescent="0.15">
      <c r="A240" s="201"/>
      <c r="B240" s="80"/>
      <c r="C240" s="313"/>
      <c r="D240" s="314"/>
      <c r="E240" s="314"/>
      <c r="F240" s="307"/>
      <c r="G240" s="308"/>
      <c r="H240" s="635"/>
      <c r="I240" s="697"/>
      <c r="J240" s="265" t="s">
        <v>601</v>
      </c>
      <c r="K240" s="354">
        <v>0</v>
      </c>
      <c r="L240" s="354">
        <v>0</v>
      </c>
      <c r="M240" s="355">
        <f t="shared" si="3"/>
        <v>0</v>
      </c>
    </row>
    <row r="241" spans="1:13" ht="27.95" customHeight="1" x14ac:dyDescent="0.15">
      <c r="A241" s="201"/>
      <c r="B241" s="80"/>
      <c r="C241" s="313"/>
      <c r="D241" s="314"/>
      <c r="E241" s="314"/>
      <c r="F241" s="307"/>
      <c r="G241" s="308"/>
      <c r="H241" s="632" t="s">
        <v>520</v>
      </c>
      <c r="I241" s="273"/>
      <c r="J241" s="61"/>
      <c r="K241" s="354">
        <f>SUM(K242)</f>
        <v>0</v>
      </c>
      <c r="L241" s="354">
        <f>SUM(L242)</f>
        <v>0</v>
      </c>
      <c r="M241" s="355">
        <f t="shared" si="3"/>
        <v>0</v>
      </c>
    </row>
    <row r="242" spans="1:13" ht="27.95" customHeight="1" thickBot="1" x14ac:dyDescent="0.2">
      <c r="A242" s="201"/>
      <c r="B242" s="80"/>
      <c r="C242" s="313"/>
      <c r="D242" s="314"/>
      <c r="E242" s="314"/>
      <c r="F242" s="307"/>
      <c r="G242" s="308"/>
      <c r="H242" s="634"/>
      <c r="I242" s="377" t="s">
        <v>520</v>
      </c>
      <c r="J242" s="377"/>
      <c r="K242" s="358">
        <v>0</v>
      </c>
      <c r="L242" s="358">
        <v>0</v>
      </c>
      <c r="M242" s="359">
        <f t="shared" si="3"/>
        <v>0</v>
      </c>
    </row>
    <row r="243" spans="1:13" ht="27.95" customHeight="1" x14ac:dyDescent="0.15">
      <c r="A243" s="201"/>
      <c r="B243" s="80"/>
      <c r="C243" s="313"/>
      <c r="D243" s="314"/>
      <c r="E243" s="314"/>
      <c r="F243" s="307"/>
      <c r="G243" s="309"/>
      <c r="H243" s="740" t="s">
        <v>172</v>
      </c>
      <c r="I243" s="740"/>
      <c r="J243" s="740"/>
      <c r="K243" s="366">
        <f>SUM(K222+K225+K228+K230+K241)</f>
        <v>0</v>
      </c>
      <c r="L243" s="366">
        <f>SUM(L222+L225+L228+L230+L241)</f>
        <v>0</v>
      </c>
      <c r="M243" s="367">
        <f t="shared" si="3"/>
        <v>0</v>
      </c>
    </row>
    <row r="244" spans="1:13" ht="27.95" customHeight="1" x14ac:dyDescent="0.15">
      <c r="A244" s="201"/>
      <c r="B244" s="80"/>
      <c r="C244" s="313"/>
      <c r="D244" s="314"/>
      <c r="E244" s="314"/>
      <c r="F244" s="307"/>
      <c r="G244" s="708" t="s">
        <v>680</v>
      </c>
      <c r="H244" s="632" t="s">
        <v>521</v>
      </c>
      <c r="I244" s="273"/>
      <c r="J244" s="61"/>
      <c r="K244" s="363">
        <f>SUM(K245)</f>
        <v>4608</v>
      </c>
      <c r="L244" s="363">
        <f>SUM(L245)</f>
        <v>0</v>
      </c>
      <c r="M244" s="364">
        <f t="shared" si="3"/>
        <v>4608</v>
      </c>
    </row>
    <row r="245" spans="1:13" ht="27.95" customHeight="1" thickBot="1" x14ac:dyDescent="0.2">
      <c r="A245" s="201"/>
      <c r="B245" s="80"/>
      <c r="C245" s="313"/>
      <c r="D245" s="314"/>
      <c r="E245" s="314"/>
      <c r="F245" s="307"/>
      <c r="G245" s="709"/>
      <c r="H245" s="634"/>
      <c r="I245" s="368" t="s">
        <v>521</v>
      </c>
      <c r="J245" s="369"/>
      <c r="K245" s="358">
        <v>4608</v>
      </c>
      <c r="L245" s="358">
        <v>0</v>
      </c>
      <c r="M245" s="359">
        <f t="shared" si="3"/>
        <v>4608</v>
      </c>
    </row>
    <row r="246" spans="1:13" ht="27.95" customHeight="1" x14ac:dyDescent="0.15">
      <c r="A246" s="201"/>
      <c r="B246" s="80"/>
      <c r="C246" s="313"/>
      <c r="D246" s="314"/>
      <c r="E246" s="314"/>
      <c r="F246" s="307"/>
      <c r="G246" s="709"/>
      <c r="H246" s="639" t="s">
        <v>522</v>
      </c>
      <c r="I246" s="274"/>
      <c r="J246" s="267"/>
      <c r="K246" s="375">
        <f>SUM(K247+K250)</f>
        <v>1000</v>
      </c>
      <c r="L246" s="375">
        <f>SUM(L247+L250)</f>
        <v>0</v>
      </c>
      <c r="M246" s="376">
        <f t="shared" si="3"/>
        <v>1000</v>
      </c>
    </row>
    <row r="247" spans="1:13" ht="27.95" customHeight="1" x14ac:dyDescent="0.15">
      <c r="A247" s="201"/>
      <c r="B247" s="80"/>
      <c r="C247" s="313"/>
      <c r="D247" s="314"/>
      <c r="E247" s="314"/>
      <c r="F247" s="307"/>
      <c r="G247" s="308"/>
      <c r="H247" s="633"/>
      <c r="I247" s="695" t="s">
        <v>523</v>
      </c>
      <c r="J247" s="61"/>
      <c r="K247" s="354">
        <f>SUM(K248+K249)</f>
        <v>0</v>
      </c>
      <c r="L247" s="354">
        <f>SUM(L248+L249)</f>
        <v>0</v>
      </c>
      <c r="M247" s="355">
        <f t="shared" si="3"/>
        <v>0</v>
      </c>
    </row>
    <row r="248" spans="1:13" ht="27.95" customHeight="1" x14ac:dyDescent="0.15">
      <c r="A248" s="201"/>
      <c r="B248" s="80"/>
      <c r="C248" s="313"/>
      <c r="D248" s="314"/>
      <c r="E248" s="314"/>
      <c r="F248" s="307"/>
      <c r="G248" s="308"/>
      <c r="H248" s="633"/>
      <c r="I248" s="696"/>
      <c r="J248" s="265" t="s">
        <v>524</v>
      </c>
      <c r="K248" s="354">
        <v>0</v>
      </c>
      <c r="L248" s="354">
        <v>0</v>
      </c>
      <c r="M248" s="355">
        <f t="shared" si="3"/>
        <v>0</v>
      </c>
    </row>
    <row r="249" spans="1:13" ht="27.95" customHeight="1" x14ac:dyDescent="0.15">
      <c r="A249" s="201"/>
      <c r="B249" s="80"/>
      <c r="C249" s="313"/>
      <c r="D249" s="314"/>
      <c r="E249" s="314"/>
      <c r="F249" s="307"/>
      <c r="G249" s="308"/>
      <c r="H249" s="633"/>
      <c r="I249" s="696"/>
      <c r="J249" s="265" t="s">
        <v>525</v>
      </c>
      <c r="K249" s="354">
        <v>0</v>
      </c>
      <c r="L249" s="354">
        <v>0</v>
      </c>
      <c r="M249" s="355">
        <f t="shared" si="3"/>
        <v>0</v>
      </c>
    </row>
    <row r="250" spans="1:13" ht="27.95" customHeight="1" x14ac:dyDescent="0.15">
      <c r="A250" s="201"/>
      <c r="B250" s="80"/>
      <c r="C250" s="313"/>
      <c r="D250" s="314"/>
      <c r="E250" s="314"/>
      <c r="F250" s="307"/>
      <c r="G250" s="308"/>
      <c r="H250" s="633"/>
      <c r="I250" s="695" t="s">
        <v>179</v>
      </c>
      <c r="J250" s="265"/>
      <c r="K250" s="354">
        <f>SUM(K251+K252+K253+K254)</f>
        <v>1000</v>
      </c>
      <c r="L250" s="354">
        <f>SUM(L251+L252+L253+L254)</f>
        <v>0</v>
      </c>
      <c r="M250" s="355">
        <f t="shared" si="3"/>
        <v>1000</v>
      </c>
    </row>
    <row r="251" spans="1:13" ht="27.95" customHeight="1" x14ac:dyDescent="0.15">
      <c r="A251" s="201"/>
      <c r="B251" s="80"/>
      <c r="C251" s="313"/>
      <c r="D251" s="314"/>
      <c r="E251" s="314"/>
      <c r="F251" s="307"/>
      <c r="G251" s="308"/>
      <c r="H251" s="633"/>
      <c r="I251" s="696"/>
      <c r="J251" s="265" t="s">
        <v>525</v>
      </c>
      <c r="K251" s="354">
        <v>0</v>
      </c>
      <c r="L251" s="354">
        <v>0</v>
      </c>
      <c r="M251" s="355">
        <f t="shared" si="3"/>
        <v>0</v>
      </c>
    </row>
    <row r="252" spans="1:13" ht="27.95" customHeight="1" x14ac:dyDescent="0.15">
      <c r="A252" s="201"/>
      <c r="B252" s="80"/>
      <c r="C252" s="313"/>
      <c r="D252" s="314"/>
      <c r="E252" s="314"/>
      <c r="F252" s="307"/>
      <c r="G252" s="308"/>
      <c r="H252" s="633"/>
      <c r="I252" s="696"/>
      <c r="J252" s="265" t="s">
        <v>527</v>
      </c>
      <c r="K252" s="354">
        <v>1000</v>
      </c>
      <c r="L252" s="354">
        <v>0</v>
      </c>
      <c r="M252" s="355">
        <f t="shared" si="3"/>
        <v>1000</v>
      </c>
    </row>
    <row r="253" spans="1:13" ht="27.95" customHeight="1" x14ac:dyDescent="0.15">
      <c r="A253" s="201"/>
      <c r="B253" s="80"/>
      <c r="C253" s="313"/>
      <c r="D253" s="314"/>
      <c r="E253" s="314"/>
      <c r="F253" s="307"/>
      <c r="G253" s="308"/>
      <c r="H253" s="633"/>
      <c r="I253" s="696"/>
      <c r="J253" s="265" t="s">
        <v>183</v>
      </c>
      <c r="K253" s="354">
        <v>0</v>
      </c>
      <c r="L253" s="354">
        <v>0</v>
      </c>
      <c r="M253" s="355">
        <f t="shared" si="3"/>
        <v>0</v>
      </c>
    </row>
    <row r="254" spans="1:13" ht="27.95" customHeight="1" x14ac:dyDescent="0.15">
      <c r="A254" s="201"/>
      <c r="B254" s="80"/>
      <c r="C254" s="313"/>
      <c r="D254" s="314"/>
      <c r="E254" s="314"/>
      <c r="F254" s="307"/>
      <c r="G254" s="308"/>
      <c r="H254" s="633"/>
      <c r="I254" s="696"/>
      <c r="J254" s="265" t="s">
        <v>528</v>
      </c>
      <c r="K254" s="354">
        <f>SUM(K255+K256)</f>
        <v>0</v>
      </c>
      <c r="L254" s="354">
        <f>SUM(L255+L256)</f>
        <v>0</v>
      </c>
      <c r="M254" s="355">
        <f t="shared" si="3"/>
        <v>0</v>
      </c>
    </row>
    <row r="255" spans="1:13" ht="27.95" customHeight="1" x14ac:dyDescent="0.15">
      <c r="A255" s="201"/>
      <c r="B255" s="80"/>
      <c r="C255" s="313"/>
      <c r="D255" s="314"/>
      <c r="E255" s="314"/>
      <c r="F255" s="307"/>
      <c r="G255" s="308"/>
      <c r="H255" s="633"/>
      <c r="I255" s="696"/>
      <c r="J255" s="265" t="s">
        <v>602</v>
      </c>
      <c r="K255" s="354">
        <v>0</v>
      </c>
      <c r="L255" s="354">
        <v>0</v>
      </c>
      <c r="M255" s="355">
        <f t="shared" si="3"/>
        <v>0</v>
      </c>
    </row>
    <row r="256" spans="1:13" ht="27.95" customHeight="1" thickBot="1" x14ac:dyDescent="0.2">
      <c r="A256" s="201"/>
      <c r="B256" s="80"/>
      <c r="C256" s="313"/>
      <c r="D256" s="314"/>
      <c r="E256" s="314"/>
      <c r="F256" s="310"/>
      <c r="G256" s="309"/>
      <c r="H256" s="634"/>
      <c r="I256" s="698"/>
      <c r="J256" s="377" t="s">
        <v>603</v>
      </c>
      <c r="K256" s="358">
        <v>0</v>
      </c>
      <c r="L256" s="358">
        <v>0</v>
      </c>
      <c r="M256" s="359">
        <f t="shared" si="3"/>
        <v>0</v>
      </c>
    </row>
    <row r="257" spans="1:13" ht="27.95" customHeight="1" x14ac:dyDescent="0.15">
      <c r="A257" s="201"/>
      <c r="B257" s="80"/>
      <c r="C257" s="313"/>
      <c r="D257" s="314"/>
      <c r="E257" s="314"/>
      <c r="F257" s="307"/>
      <c r="G257" s="308"/>
      <c r="H257" s="633" t="s">
        <v>529</v>
      </c>
      <c r="I257" s="365"/>
      <c r="J257" s="270"/>
      <c r="K257" s="356">
        <f>SUM(K258)</f>
        <v>0</v>
      </c>
      <c r="L257" s="356">
        <f>SUM(L258)</f>
        <v>0</v>
      </c>
      <c r="M257" s="378">
        <f t="shared" si="3"/>
        <v>0</v>
      </c>
    </row>
    <row r="258" spans="1:13" ht="27.95" customHeight="1" x14ac:dyDescent="0.15">
      <c r="A258" s="201"/>
      <c r="B258" s="80"/>
      <c r="C258" s="313"/>
      <c r="D258" s="314"/>
      <c r="E258" s="314"/>
      <c r="F258" s="307"/>
      <c r="G258" s="308"/>
      <c r="H258" s="635"/>
      <c r="I258" s="273" t="s">
        <v>529</v>
      </c>
      <c r="J258" s="61"/>
      <c r="K258" s="354">
        <v>0</v>
      </c>
      <c r="L258" s="354">
        <v>0</v>
      </c>
      <c r="M258" s="355">
        <f t="shared" si="3"/>
        <v>0</v>
      </c>
    </row>
    <row r="259" spans="1:13" ht="27.95" customHeight="1" x14ac:dyDescent="0.15">
      <c r="A259" s="201"/>
      <c r="B259" s="80"/>
      <c r="C259" s="313"/>
      <c r="D259" s="314"/>
      <c r="E259" s="314"/>
      <c r="F259" s="307"/>
      <c r="G259" s="308"/>
      <c r="H259" s="706" t="s">
        <v>530</v>
      </c>
      <c r="I259" s="273"/>
      <c r="J259" s="61"/>
      <c r="K259" s="354">
        <f>SUM(K260)</f>
        <v>0</v>
      </c>
      <c r="L259" s="354">
        <f>SUM(L260)</f>
        <v>0</v>
      </c>
      <c r="M259" s="355">
        <f t="shared" si="3"/>
        <v>0</v>
      </c>
    </row>
    <row r="260" spans="1:13" ht="27.95" customHeight="1" x14ac:dyDescent="0.15">
      <c r="A260" s="201"/>
      <c r="B260" s="80"/>
      <c r="C260" s="313"/>
      <c r="D260" s="314"/>
      <c r="E260" s="314"/>
      <c r="F260" s="307"/>
      <c r="G260" s="308"/>
      <c r="H260" s="707"/>
      <c r="I260" s="265" t="s">
        <v>530</v>
      </c>
      <c r="J260" s="61"/>
      <c r="K260" s="354">
        <v>0</v>
      </c>
      <c r="L260" s="354">
        <v>0</v>
      </c>
      <c r="M260" s="355">
        <f t="shared" si="3"/>
        <v>0</v>
      </c>
    </row>
    <row r="261" spans="1:13" ht="27.95" customHeight="1" x14ac:dyDescent="0.15">
      <c r="A261" s="201"/>
      <c r="B261" s="80"/>
      <c r="C261" s="313"/>
      <c r="D261" s="314"/>
      <c r="E261" s="314"/>
      <c r="F261" s="307"/>
      <c r="G261" s="308"/>
      <c r="H261" s="632" t="s">
        <v>531</v>
      </c>
      <c r="I261" s="273"/>
      <c r="J261" s="61"/>
      <c r="K261" s="354">
        <f>SUM(K262)</f>
        <v>0</v>
      </c>
      <c r="L261" s="354">
        <f>SUM(L262)</f>
        <v>0</v>
      </c>
      <c r="M261" s="355">
        <f t="shared" ref="M261:M324" si="4">SUM(K261-L261)</f>
        <v>0</v>
      </c>
    </row>
    <row r="262" spans="1:13" ht="27.95" customHeight="1" thickBot="1" x14ac:dyDescent="0.2">
      <c r="A262" s="201"/>
      <c r="B262" s="80"/>
      <c r="C262" s="313"/>
      <c r="D262" s="314"/>
      <c r="E262" s="314"/>
      <c r="F262" s="307"/>
      <c r="G262" s="308"/>
      <c r="H262" s="634"/>
      <c r="I262" s="377" t="s">
        <v>531</v>
      </c>
      <c r="J262" s="369"/>
      <c r="K262" s="358">
        <v>0</v>
      </c>
      <c r="L262" s="358">
        <v>0</v>
      </c>
      <c r="M262" s="359">
        <f t="shared" si="4"/>
        <v>0</v>
      </c>
    </row>
    <row r="263" spans="1:13" ht="27.95" customHeight="1" x14ac:dyDescent="0.15">
      <c r="A263" s="201"/>
      <c r="B263" s="80"/>
      <c r="C263" s="313"/>
      <c r="D263" s="314"/>
      <c r="E263" s="314"/>
      <c r="F263" s="307"/>
      <c r="G263" s="309"/>
      <c r="H263" s="740" t="s">
        <v>191</v>
      </c>
      <c r="I263" s="740"/>
      <c r="J263" s="740"/>
      <c r="K263" s="390">
        <f>SUM(K244+K246+K257+K259+K261)</f>
        <v>5608</v>
      </c>
      <c r="L263" s="390">
        <f>SUM(L244+L246+L257+L259+L261)</f>
        <v>0</v>
      </c>
      <c r="M263" s="384">
        <f t="shared" si="4"/>
        <v>5608</v>
      </c>
    </row>
    <row r="264" spans="1:13" ht="27.95" customHeight="1" x14ac:dyDescent="0.15">
      <c r="A264" s="201"/>
      <c r="B264" s="80"/>
      <c r="C264" s="313"/>
      <c r="D264" s="314"/>
      <c r="E264" s="314"/>
      <c r="F264" s="310"/>
      <c r="G264" s="28"/>
      <c r="H264" s="745" t="s">
        <v>192</v>
      </c>
      <c r="I264" s="745"/>
      <c r="J264" s="745"/>
      <c r="K264" s="389">
        <f>SUM(K243-K263)</f>
        <v>-5608</v>
      </c>
      <c r="L264" s="389">
        <f>SUM(L243-L263)</f>
        <v>0</v>
      </c>
      <c r="M264" s="388">
        <f t="shared" si="4"/>
        <v>-5608</v>
      </c>
    </row>
    <row r="265" spans="1:13" ht="27.95" customHeight="1" x14ac:dyDescent="0.15">
      <c r="A265" s="201"/>
      <c r="B265" s="80"/>
      <c r="C265" s="313"/>
      <c r="D265" s="314"/>
      <c r="E265" s="314"/>
      <c r="F265" s="739" t="s">
        <v>697</v>
      </c>
      <c r="G265" s="708" t="s">
        <v>4</v>
      </c>
      <c r="H265" s="632" t="s">
        <v>533</v>
      </c>
      <c r="I265" s="273"/>
      <c r="J265" s="61"/>
      <c r="K265" s="354">
        <f>SUM(K266)</f>
        <v>0</v>
      </c>
      <c r="L265" s="354">
        <f>SUM(L266)</f>
        <v>0</v>
      </c>
      <c r="M265" s="355">
        <f t="shared" si="4"/>
        <v>0</v>
      </c>
    </row>
    <row r="266" spans="1:13" ht="27.95" customHeight="1" thickBot="1" x14ac:dyDescent="0.2">
      <c r="A266" s="201"/>
      <c r="B266" s="80"/>
      <c r="C266" s="313"/>
      <c r="D266" s="314"/>
      <c r="E266" s="314"/>
      <c r="F266" s="701"/>
      <c r="G266" s="709"/>
      <c r="H266" s="634"/>
      <c r="I266" s="368" t="s">
        <v>533</v>
      </c>
      <c r="J266" s="369"/>
      <c r="K266" s="358">
        <v>0</v>
      </c>
      <c r="L266" s="358">
        <v>0</v>
      </c>
      <c r="M266" s="359">
        <f t="shared" si="4"/>
        <v>0</v>
      </c>
    </row>
    <row r="267" spans="1:13" ht="27.95" customHeight="1" x14ac:dyDescent="0.15">
      <c r="A267" s="201"/>
      <c r="B267" s="80"/>
      <c r="C267" s="313"/>
      <c r="D267" s="314"/>
      <c r="E267" s="314"/>
      <c r="F267" s="701"/>
      <c r="G267" s="709"/>
      <c r="H267" s="639" t="s">
        <v>577</v>
      </c>
      <c r="I267" s="274"/>
      <c r="J267" s="267"/>
      <c r="K267" s="375">
        <f>SUM(K268+K269+K270)</f>
        <v>1000</v>
      </c>
      <c r="L267" s="375">
        <f>SUM(L268+L269+L270)</f>
        <v>0</v>
      </c>
      <c r="M267" s="376">
        <f t="shared" si="4"/>
        <v>1000</v>
      </c>
    </row>
    <row r="268" spans="1:13" ht="27.95" customHeight="1" x14ac:dyDescent="0.15">
      <c r="A268" s="201"/>
      <c r="B268" s="80"/>
      <c r="C268" s="313"/>
      <c r="D268" s="314"/>
      <c r="E268" s="314"/>
      <c r="F268" s="701"/>
      <c r="G268" s="709"/>
      <c r="H268" s="633"/>
      <c r="I268" s="273" t="s">
        <v>535</v>
      </c>
      <c r="J268" s="61"/>
      <c r="K268" s="354">
        <v>0</v>
      </c>
      <c r="L268" s="354">
        <v>0</v>
      </c>
      <c r="M268" s="355">
        <f t="shared" si="4"/>
        <v>0</v>
      </c>
    </row>
    <row r="269" spans="1:13" ht="27.95" customHeight="1" x14ac:dyDescent="0.15">
      <c r="A269" s="201"/>
      <c r="B269" s="80"/>
      <c r="C269" s="313"/>
      <c r="D269" s="314"/>
      <c r="E269" s="314"/>
      <c r="F269" s="701"/>
      <c r="G269" s="709"/>
      <c r="H269" s="633"/>
      <c r="I269" s="273" t="s">
        <v>536</v>
      </c>
      <c r="J269" s="61"/>
      <c r="K269" s="354">
        <v>0</v>
      </c>
      <c r="L269" s="354">
        <v>0</v>
      </c>
      <c r="M269" s="355">
        <f t="shared" si="4"/>
        <v>0</v>
      </c>
    </row>
    <row r="270" spans="1:13" ht="27.95" customHeight="1" x14ac:dyDescent="0.15">
      <c r="A270" s="201"/>
      <c r="B270" s="80"/>
      <c r="C270" s="313"/>
      <c r="D270" s="314"/>
      <c r="E270" s="314"/>
      <c r="F270" s="701"/>
      <c r="G270" s="709"/>
      <c r="H270" s="633"/>
      <c r="I270" s="695" t="s">
        <v>578</v>
      </c>
      <c r="J270" s="61"/>
      <c r="K270" s="354">
        <f>SUM(K271+K272+K273)</f>
        <v>1000</v>
      </c>
      <c r="L270" s="354">
        <f>SUM(L271+L272+L273)</f>
        <v>0</v>
      </c>
      <c r="M270" s="355">
        <f t="shared" si="4"/>
        <v>1000</v>
      </c>
    </row>
    <row r="271" spans="1:13" ht="27.95" customHeight="1" x14ac:dyDescent="0.15">
      <c r="A271" s="201"/>
      <c r="B271" s="80"/>
      <c r="C271" s="313"/>
      <c r="D271" s="314"/>
      <c r="E271" s="314"/>
      <c r="F271" s="701"/>
      <c r="G271" s="709"/>
      <c r="H271" s="633"/>
      <c r="I271" s="696"/>
      <c r="J271" s="265" t="s">
        <v>537</v>
      </c>
      <c r="K271" s="354">
        <v>1000</v>
      </c>
      <c r="L271" s="354">
        <v>0</v>
      </c>
      <c r="M271" s="355">
        <f t="shared" si="4"/>
        <v>1000</v>
      </c>
    </row>
    <row r="272" spans="1:13" ht="27.95" customHeight="1" x14ac:dyDescent="0.15">
      <c r="A272" s="201"/>
      <c r="B272" s="80"/>
      <c r="C272" s="313"/>
      <c r="D272" s="314"/>
      <c r="E272" s="314"/>
      <c r="F272" s="701"/>
      <c r="G272" s="709"/>
      <c r="H272" s="633"/>
      <c r="I272" s="696"/>
      <c r="J272" s="265" t="s">
        <v>538</v>
      </c>
      <c r="K272" s="354">
        <v>0</v>
      </c>
      <c r="L272" s="354">
        <v>0</v>
      </c>
      <c r="M272" s="355">
        <f t="shared" si="4"/>
        <v>0</v>
      </c>
    </row>
    <row r="273" spans="1:13" ht="27.95" customHeight="1" thickBot="1" x14ac:dyDescent="0.2">
      <c r="A273" s="201"/>
      <c r="B273" s="80"/>
      <c r="C273" s="313"/>
      <c r="D273" s="314"/>
      <c r="E273" s="314"/>
      <c r="F273" s="701"/>
      <c r="G273" s="709"/>
      <c r="H273" s="634"/>
      <c r="I273" s="698"/>
      <c r="J273" s="377" t="s">
        <v>534</v>
      </c>
      <c r="K273" s="358">
        <v>0</v>
      </c>
      <c r="L273" s="358">
        <v>0</v>
      </c>
      <c r="M273" s="359">
        <f t="shared" si="4"/>
        <v>0</v>
      </c>
    </row>
    <row r="274" spans="1:13" ht="27.95" customHeight="1" x14ac:dyDescent="0.15">
      <c r="A274" s="201"/>
      <c r="B274" s="80"/>
      <c r="C274" s="313"/>
      <c r="D274" s="314"/>
      <c r="E274" s="314"/>
      <c r="F274" s="290"/>
      <c r="G274" s="709"/>
      <c r="H274" s="639" t="s">
        <v>210</v>
      </c>
      <c r="I274" s="274"/>
      <c r="J274" s="267"/>
      <c r="K274" s="375">
        <f>SUM(K275)</f>
        <v>200</v>
      </c>
      <c r="L274" s="375">
        <f>SUM(L275)</f>
        <v>0</v>
      </c>
      <c r="M274" s="376">
        <f t="shared" si="4"/>
        <v>200</v>
      </c>
    </row>
    <row r="275" spans="1:13" ht="27.95" customHeight="1" thickBot="1" x14ac:dyDescent="0.2">
      <c r="A275" s="201"/>
      <c r="B275" s="80"/>
      <c r="C275" s="313"/>
      <c r="D275" s="314"/>
      <c r="E275" s="314"/>
      <c r="F275" s="290"/>
      <c r="G275" s="709"/>
      <c r="H275" s="634"/>
      <c r="I275" s="368" t="s">
        <v>210</v>
      </c>
      <c r="J275" s="369"/>
      <c r="K275" s="358">
        <v>200</v>
      </c>
      <c r="L275" s="358">
        <v>0</v>
      </c>
      <c r="M275" s="359">
        <f t="shared" si="4"/>
        <v>200</v>
      </c>
    </row>
    <row r="276" spans="1:13" ht="27.95" customHeight="1" x14ac:dyDescent="0.15">
      <c r="A276" s="201"/>
      <c r="B276" s="80"/>
      <c r="C276" s="313"/>
      <c r="D276" s="314"/>
      <c r="E276" s="314"/>
      <c r="F276" s="290"/>
      <c r="G276" s="709"/>
      <c r="H276" s="639" t="s">
        <v>539</v>
      </c>
      <c r="I276" s="274"/>
      <c r="J276" s="267"/>
      <c r="K276" s="361">
        <f>SUM(K277)</f>
        <v>0</v>
      </c>
      <c r="L276" s="361">
        <f>SUM(L277)</f>
        <v>0</v>
      </c>
      <c r="M276" s="362">
        <f t="shared" si="4"/>
        <v>0</v>
      </c>
    </row>
    <row r="277" spans="1:13" ht="27.95" customHeight="1" thickBot="1" x14ac:dyDescent="0.2">
      <c r="A277" s="201"/>
      <c r="B277" s="80"/>
      <c r="C277" s="313"/>
      <c r="D277" s="314"/>
      <c r="E277" s="314"/>
      <c r="F277" s="290"/>
      <c r="G277" s="709"/>
      <c r="H277" s="634"/>
      <c r="I277" s="368" t="s">
        <v>539</v>
      </c>
      <c r="J277" s="369"/>
      <c r="K277" s="358">
        <v>0</v>
      </c>
      <c r="L277" s="358">
        <v>0</v>
      </c>
      <c r="M277" s="359">
        <f t="shared" si="4"/>
        <v>0</v>
      </c>
    </row>
    <row r="278" spans="1:13" ht="27.95" customHeight="1" x14ac:dyDescent="0.15">
      <c r="A278" s="201"/>
      <c r="B278" s="80"/>
      <c r="C278" s="313"/>
      <c r="D278" s="314"/>
      <c r="E278" s="314"/>
      <c r="F278" s="290"/>
      <c r="G278" s="709"/>
      <c r="H278" s="639" t="s">
        <v>540</v>
      </c>
      <c r="I278" s="274"/>
      <c r="J278" s="267"/>
      <c r="K278" s="361">
        <f>SUM(K279)</f>
        <v>0</v>
      </c>
      <c r="L278" s="361">
        <f>SUM(L279)</f>
        <v>0</v>
      </c>
      <c r="M278" s="362">
        <f t="shared" si="4"/>
        <v>0</v>
      </c>
    </row>
    <row r="279" spans="1:13" ht="27.95" customHeight="1" thickBot="1" x14ac:dyDescent="0.2">
      <c r="A279" s="201"/>
      <c r="B279" s="80"/>
      <c r="C279" s="313"/>
      <c r="D279" s="314"/>
      <c r="E279" s="314"/>
      <c r="F279" s="290"/>
      <c r="G279" s="709"/>
      <c r="H279" s="634"/>
      <c r="I279" s="368" t="s">
        <v>540</v>
      </c>
      <c r="J279" s="369"/>
      <c r="K279" s="358">
        <v>0</v>
      </c>
      <c r="L279" s="358">
        <v>0</v>
      </c>
      <c r="M279" s="359">
        <f t="shared" si="4"/>
        <v>0</v>
      </c>
    </row>
    <row r="280" spans="1:13" ht="27.95" customHeight="1" x14ac:dyDescent="0.15">
      <c r="A280" s="201"/>
      <c r="B280" s="80"/>
      <c r="C280" s="313"/>
      <c r="D280" s="314"/>
      <c r="E280" s="314"/>
      <c r="F280" s="290"/>
      <c r="G280" s="709"/>
      <c r="H280" s="639" t="s">
        <v>579</v>
      </c>
      <c r="I280" s="274"/>
      <c r="J280" s="267"/>
      <c r="K280" s="361">
        <f>SUM(K281)</f>
        <v>0</v>
      </c>
      <c r="L280" s="361">
        <f>SUM(L281)</f>
        <v>0</v>
      </c>
      <c r="M280" s="362">
        <f t="shared" si="4"/>
        <v>0</v>
      </c>
    </row>
    <row r="281" spans="1:13" ht="27.95" customHeight="1" thickBot="1" x14ac:dyDescent="0.2">
      <c r="A281" s="201"/>
      <c r="B281" s="80"/>
      <c r="C281" s="313"/>
      <c r="D281" s="314"/>
      <c r="E281" s="314"/>
      <c r="F281" s="290"/>
      <c r="G281" s="709"/>
      <c r="H281" s="634"/>
      <c r="I281" s="377" t="s">
        <v>579</v>
      </c>
      <c r="J281" s="369"/>
      <c r="K281" s="358">
        <v>0</v>
      </c>
      <c r="L281" s="358">
        <v>0</v>
      </c>
      <c r="M281" s="359">
        <f t="shared" si="4"/>
        <v>0</v>
      </c>
    </row>
    <row r="282" spans="1:13" ht="27.95" customHeight="1" x14ac:dyDescent="0.15">
      <c r="A282" s="201"/>
      <c r="B282" s="80"/>
      <c r="C282" s="313"/>
      <c r="D282" s="314"/>
      <c r="E282" s="314"/>
      <c r="F282" s="290"/>
      <c r="G282" s="709"/>
      <c r="H282" s="639" t="s">
        <v>580</v>
      </c>
      <c r="I282" s="274"/>
      <c r="J282" s="267"/>
      <c r="K282" s="361">
        <f>SUM(K283)</f>
        <v>0</v>
      </c>
      <c r="L282" s="361">
        <f>SUM(L283)</f>
        <v>0</v>
      </c>
      <c r="M282" s="362">
        <f t="shared" si="4"/>
        <v>0</v>
      </c>
    </row>
    <row r="283" spans="1:13" ht="27.95" customHeight="1" thickBot="1" x14ac:dyDescent="0.2">
      <c r="A283" s="201"/>
      <c r="B283" s="80"/>
      <c r="C283" s="313"/>
      <c r="D283" s="314"/>
      <c r="E283" s="314"/>
      <c r="F283" s="290"/>
      <c r="G283" s="709"/>
      <c r="H283" s="634"/>
      <c r="I283" s="377" t="s">
        <v>580</v>
      </c>
      <c r="J283" s="369"/>
      <c r="K283" s="358">
        <v>0</v>
      </c>
      <c r="L283" s="358">
        <v>0</v>
      </c>
      <c r="M283" s="359">
        <f t="shared" si="4"/>
        <v>0</v>
      </c>
    </row>
    <row r="284" spans="1:13" ht="27.95" customHeight="1" x14ac:dyDescent="0.15">
      <c r="A284" s="201"/>
      <c r="B284" s="80"/>
      <c r="C284" s="313"/>
      <c r="D284" s="314"/>
      <c r="E284" s="314"/>
      <c r="F284" s="290"/>
      <c r="G284" s="709"/>
      <c r="H284" s="639" t="s">
        <v>542</v>
      </c>
      <c r="I284" s="274"/>
      <c r="J284" s="267"/>
      <c r="K284" s="361">
        <f>SUM(K285)</f>
        <v>0</v>
      </c>
      <c r="L284" s="361">
        <f>SUM(L285)</f>
        <v>0</v>
      </c>
      <c r="M284" s="362">
        <f t="shared" si="4"/>
        <v>0</v>
      </c>
    </row>
    <row r="285" spans="1:13" ht="27.95" customHeight="1" thickBot="1" x14ac:dyDescent="0.2">
      <c r="A285" s="201"/>
      <c r="B285" s="80"/>
      <c r="C285" s="313"/>
      <c r="D285" s="314"/>
      <c r="E285" s="314"/>
      <c r="F285" s="290"/>
      <c r="G285" s="709"/>
      <c r="H285" s="634"/>
      <c r="I285" s="368" t="s">
        <v>542</v>
      </c>
      <c r="J285" s="369"/>
      <c r="K285" s="358">
        <v>0</v>
      </c>
      <c r="L285" s="358">
        <v>0</v>
      </c>
      <c r="M285" s="359">
        <f t="shared" si="4"/>
        <v>0</v>
      </c>
    </row>
    <row r="286" spans="1:13" ht="27.95" customHeight="1" x14ac:dyDescent="0.15">
      <c r="A286" s="201"/>
      <c r="B286" s="80"/>
      <c r="C286" s="313"/>
      <c r="D286" s="314"/>
      <c r="E286" s="314"/>
      <c r="F286" s="290"/>
      <c r="G286" s="709"/>
      <c r="H286" s="639" t="s">
        <v>543</v>
      </c>
      <c r="I286" s="274"/>
      <c r="J286" s="267"/>
      <c r="K286" s="375">
        <f>SUM(K287)</f>
        <v>14500</v>
      </c>
      <c r="L286" s="375">
        <f>SUM(L287)</f>
        <v>0</v>
      </c>
      <c r="M286" s="376">
        <f t="shared" si="4"/>
        <v>14500</v>
      </c>
    </row>
    <row r="287" spans="1:13" ht="27.95" customHeight="1" thickBot="1" x14ac:dyDescent="0.2">
      <c r="A287" s="201"/>
      <c r="B287" s="80"/>
      <c r="C287" s="313"/>
      <c r="D287" s="314"/>
      <c r="E287" s="314"/>
      <c r="F287" s="290"/>
      <c r="G287" s="709"/>
      <c r="H287" s="634"/>
      <c r="I287" s="368" t="s">
        <v>543</v>
      </c>
      <c r="J287" s="369"/>
      <c r="K287" s="358">
        <v>14500</v>
      </c>
      <c r="L287" s="358">
        <v>0</v>
      </c>
      <c r="M287" s="359">
        <f t="shared" si="4"/>
        <v>14500</v>
      </c>
    </row>
    <row r="288" spans="1:13" ht="27.95" customHeight="1" x14ac:dyDescent="0.15">
      <c r="A288" s="201"/>
      <c r="B288" s="80"/>
      <c r="C288" s="313"/>
      <c r="D288" s="314"/>
      <c r="E288" s="314"/>
      <c r="F288" s="290"/>
      <c r="G288" s="709"/>
      <c r="H288" s="639" t="s">
        <v>544</v>
      </c>
      <c r="I288" s="274"/>
      <c r="J288" s="267"/>
      <c r="K288" s="361">
        <f>SUM(K289)</f>
        <v>0</v>
      </c>
      <c r="L288" s="361">
        <f>SUM(L289)</f>
        <v>0</v>
      </c>
      <c r="M288" s="362">
        <f t="shared" si="4"/>
        <v>0</v>
      </c>
    </row>
    <row r="289" spans="1:13" ht="27.95" customHeight="1" thickBot="1" x14ac:dyDescent="0.2">
      <c r="A289" s="201"/>
      <c r="B289" s="80"/>
      <c r="C289" s="313"/>
      <c r="D289" s="314"/>
      <c r="E289" s="314"/>
      <c r="F289" s="290"/>
      <c r="G289" s="709"/>
      <c r="H289" s="634"/>
      <c r="I289" s="368" t="s">
        <v>544</v>
      </c>
      <c r="J289" s="369"/>
      <c r="K289" s="358">
        <v>0</v>
      </c>
      <c r="L289" s="358">
        <v>0</v>
      </c>
      <c r="M289" s="359">
        <f t="shared" si="4"/>
        <v>0</v>
      </c>
    </row>
    <row r="290" spans="1:13" ht="27.95" customHeight="1" x14ac:dyDescent="0.15">
      <c r="A290" s="201"/>
      <c r="B290" s="80"/>
      <c r="C290" s="313"/>
      <c r="D290" s="314"/>
      <c r="E290" s="314"/>
      <c r="F290" s="290"/>
      <c r="G290" s="709"/>
      <c r="H290" s="639" t="s">
        <v>545</v>
      </c>
      <c r="I290" s="274"/>
      <c r="J290" s="267"/>
      <c r="K290" s="361">
        <f>SUM(K291+K292)</f>
        <v>0</v>
      </c>
      <c r="L290" s="361">
        <f>SUM(L291+L292)</f>
        <v>0</v>
      </c>
      <c r="M290" s="362">
        <f t="shared" si="4"/>
        <v>0</v>
      </c>
    </row>
    <row r="291" spans="1:13" ht="27.95" customHeight="1" x14ac:dyDescent="0.15">
      <c r="A291" s="201"/>
      <c r="B291" s="80"/>
      <c r="C291" s="313"/>
      <c r="D291" s="314"/>
      <c r="E291" s="314"/>
      <c r="F291" s="290"/>
      <c r="G291" s="709"/>
      <c r="H291" s="633"/>
      <c r="I291" s="265" t="s">
        <v>547</v>
      </c>
      <c r="J291" s="61"/>
      <c r="K291" s="354">
        <v>0</v>
      </c>
      <c r="L291" s="354">
        <v>0</v>
      </c>
      <c r="M291" s="355">
        <f t="shared" si="4"/>
        <v>0</v>
      </c>
    </row>
    <row r="292" spans="1:13" ht="27.95" customHeight="1" thickBot="1" x14ac:dyDescent="0.2">
      <c r="A292" s="201"/>
      <c r="B292" s="80"/>
      <c r="C292" s="313"/>
      <c r="D292" s="314"/>
      <c r="E292" s="314"/>
      <c r="F292" s="290"/>
      <c r="G292" s="709"/>
      <c r="H292" s="634"/>
      <c r="I292" s="368" t="s">
        <v>209</v>
      </c>
      <c r="J292" s="369"/>
      <c r="K292" s="358">
        <v>0</v>
      </c>
      <c r="L292" s="358">
        <v>0</v>
      </c>
      <c r="M292" s="359">
        <f t="shared" si="4"/>
        <v>0</v>
      </c>
    </row>
    <row r="293" spans="1:13" ht="27.95" customHeight="1" x14ac:dyDescent="0.15">
      <c r="A293" s="201"/>
      <c r="B293" s="80"/>
      <c r="C293" s="313"/>
      <c r="D293" s="314"/>
      <c r="E293" s="314"/>
      <c r="F293" s="291"/>
      <c r="G293" s="726"/>
      <c r="H293" s="740" t="s">
        <v>711</v>
      </c>
      <c r="I293" s="740"/>
      <c r="J293" s="740"/>
      <c r="K293" s="390">
        <f>SUM(K265+K267+K274+K276+K278+K280+K282+K284+K286+K288+K290)</f>
        <v>15700</v>
      </c>
      <c r="L293" s="390">
        <f>SUM(L265+L267+L274+L276+L278+L280+L282+L284+L286+L288+L290)</f>
        <v>0</v>
      </c>
      <c r="M293" s="384">
        <f t="shared" si="4"/>
        <v>15700</v>
      </c>
    </row>
    <row r="294" spans="1:13" ht="27.95" customHeight="1" x14ac:dyDescent="0.15">
      <c r="A294" s="201"/>
      <c r="B294" s="80"/>
      <c r="C294" s="313"/>
      <c r="D294" s="314"/>
      <c r="E294" s="314"/>
      <c r="F294" s="290"/>
      <c r="G294" s="709" t="s">
        <v>680</v>
      </c>
      <c r="H294" s="632" t="s">
        <v>582</v>
      </c>
      <c r="I294" s="273"/>
      <c r="J294" s="61"/>
      <c r="K294" s="354">
        <f>SUM(K295)</f>
        <v>0</v>
      </c>
      <c r="L294" s="354">
        <f>SUM(L295)</f>
        <v>0</v>
      </c>
      <c r="M294" s="355">
        <f t="shared" si="4"/>
        <v>0</v>
      </c>
    </row>
    <row r="295" spans="1:13" ht="27.95" customHeight="1" thickBot="1" x14ac:dyDescent="0.2">
      <c r="A295" s="201"/>
      <c r="B295" s="80"/>
      <c r="C295" s="313"/>
      <c r="D295" s="314"/>
      <c r="E295" s="314"/>
      <c r="F295" s="290"/>
      <c r="G295" s="709"/>
      <c r="H295" s="634"/>
      <c r="I295" s="369" t="s">
        <v>582</v>
      </c>
      <c r="J295" s="369"/>
      <c r="K295" s="358">
        <v>0</v>
      </c>
      <c r="L295" s="358">
        <v>0</v>
      </c>
      <c r="M295" s="359">
        <f t="shared" si="4"/>
        <v>0</v>
      </c>
    </row>
    <row r="296" spans="1:13" ht="27.95" customHeight="1" x14ac:dyDescent="0.15">
      <c r="A296" s="201"/>
      <c r="B296" s="80"/>
      <c r="C296" s="313"/>
      <c r="D296" s="314"/>
      <c r="E296" s="314"/>
      <c r="F296" s="290"/>
      <c r="G296" s="709"/>
      <c r="H296" s="639" t="s">
        <v>221</v>
      </c>
      <c r="I296" s="274"/>
      <c r="J296" s="267"/>
      <c r="K296" s="361">
        <f>SUM(K297)</f>
        <v>0</v>
      </c>
      <c r="L296" s="361">
        <f>SUM(L297)</f>
        <v>0</v>
      </c>
      <c r="M296" s="362">
        <f t="shared" si="4"/>
        <v>0</v>
      </c>
    </row>
    <row r="297" spans="1:13" ht="27.95" customHeight="1" thickBot="1" x14ac:dyDescent="0.2">
      <c r="A297" s="201"/>
      <c r="B297" s="80"/>
      <c r="C297" s="313"/>
      <c r="D297" s="314"/>
      <c r="E297" s="314"/>
      <c r="F297" s="290"/>
      <c r="G297" s="709"/>
      <c r="H297" s="634"/>
      <c r="I297" s="368" t="s">
        <v>221</v>
      </c>
      <c r="J297" s="369"/>
      <c r="K297" s="358">
        <v>0</v>
      </c>
      <c r="L297" s="358">
        <v>0</v>
      </c>
      <c r="M297" s="359">
        <f t="shared" si="4"/>
        <v>0</v>
      </c>
    </row>
    <row r="298" spans="1:13" ht="27.95" customHeight="1" x14ac:dyDescent="0.15">
      <c r="A298" s="201"/>
      <c r="B298" s="80"/>
      <c r="C298" s="313"/>
      <c r="D298" s="314"/>
      <c r="E298" s="314"/>
      <c r="F298" s="290"/>
      <c r="G298" s="709"/>
      <c r="H298" s="639" t="s">
        <v>549</v>
      </c>
      <c r="I298" s="274"/>
      <c r="J298" s="267"/>
      <c r="K298" s="361">
        <f>SUM(K299)</f>
        <v>0</v>
      </c>
      <c r="L298" s="361">
        <f>SUM(L299)</f>
        <v>0</v>
      </c>
      <c r="M298" s="362">
        <f t="shared" si="4"/>
        <v>0</v>
      </c>
    </row>
    <row r="299" spans="1:13" ht="27.95" customHeight="1" thickBot="1" x14ac:dyDescent="0.2">
      <c r="A299" s="201"/>
      <c r="B299" s="80"/>
      <c r="C299" s="313"/>
      <c r="D299" s="314"/>
      <c r="E299" s="314"/>
      <c r="F299" s="290"/>
      <c r="G299" s="709"/>
      <c r="H299" s="634"/>
      <c r="I299" s="368" t="s">
        <v>549</v>
      </c>
      <c r="J299" s="369"/>
      <c r="K299" s="358">
        <v>0</v>
      </c>
      <c r="L299" s="358">
        <v>0</v>
      </c>
      <c r="M299" s="359">
        <f t="shared" si="4"/>
        <v>0</v>
      </c>
    </row>
    <row r="300" spans="1:13" ht="27.95" customHeight="1" x14ac:dyDescent="0.15">
      <c r="A300" s="201"/>
      <c r="B300" s="80"/>
      <c r="C300" s="313"/>
      <c r="D300" s="314"/>
      <c r="E300" s="314"/>
      <c r="F300" s="290"/>
      <c r="G300" s="709"/>
      <c r="H300" s="639" t="s">
        <v>551</v>
      </c>
      <c r="I300" s="274"/>
      <c r="J300" s="267"/>
      <c r="K300" s="375">
        <f>SUM(K301+K302+K303)</f>
        <v>2625</v>
      </c>
      <c r="L300" s="375">
        <f>SUM(L301+L302+L303)</f>
        <v>0</v>
      </c>
      <c r="M300" s="376">
        <f t="shared" si="4"/>
        <v>2625</v>
      </c>
    </row>
    <row r="301" spans="1:13" ht="27.95" customHeight="1" x14ac:dyDescent="0.15">
      <c r="A301" s="201"/>
      <c r="B301" s="80"/>
      <c r="C301" s="313"/>
      <c r="D301" s="314"/>
      <c r="E301" s="314"/>
      <c r="F301" s="290"/>
      <c r="G301" s="709"/>
      <c r="H301" s="633"/>
      <c r="I301" s="273" t="s">
        <v>552</v>
      </c>
      <c r="J301" s="61"/>
      <c r="K301" s="354">
        <v>125</v>
      </c>
      <c r="L301" s="354">
        <v>0</v>
      </c>
      <c r="M301" s="355">
        <f t="shared" si="4"/>
        <v>125</v>
      </c>
    </row>
    <row r="302" spans="1:13" ht="27.95" customHeight="1" x14ac:dyDescent="0.15">
      <c r="A302" s="201"/>
      <c r="B302" s="80"/>
      <c r="C302" s="313"/>
      <c r="D302" s="314"/>
      <c r="E302" s="314"/>
      <c r="F302" s="290"/>
      <c r="G302" s="709"/>
      <c r="H302" s="633"/>
      <c r="I302" s="273" t="s">
        <v>553</v>
      </c>
      <c r="J302" s="61"/>
      <c r="K302" s="354">
        <v>0</v>
      </c>
      <c r="L302" s="354">
        <v>0</v>
      </c>
      <c r="M302" s="355">
        <f t="shared" si="4"/>
        <v>0</v>
      </c>
    </row>
    <row r="303" spans="1:13" ht="27.95" customHeight="1" x14ac:dyDescent="0.15">
      <c r="A303" s="201"/>
      <c r="B303" s="80"/>
      <c r="C303" s="313"/>
      <c r="D303" s="314"/>
      <c r="E303" s="314"/>
      <c r="F303" s="290"/>
      <c r="G303" s="709"/>
      <c r="H303" s="633"/>
      <c r="I303" s="695" t="s">
        <v>554</v>
      </c>
      <c r="J303" s="61"/>
      <c r="K303" s="354">
        <f>SUM(K304+K305+K306)</f>
        <v>2500</v>
      </c>
      <c r="L303" s="354">
        <f>SUM(L304+L305+L306)</f>
        <v>0</v>
      </c>
      <c r="M303" s="355">
        <f t="shared" si="4"/>
        <v>2500</v>
      </c>
    </row>
    <row r="304" spans="1:13" ht="27.95" customHeight="1" x14ac:dyDescent="0.15">
      <c r="A304" s="201"/>
      <c r="B304" s="80"/>
      <c r="C304" s="313"/>
      <c r="D304" s="314"/>
      <c r="E304" s="314"/>
      <c r="F304" s="290"/>
      <c r="G304" s="709"/>
      <c r="H304" s="633"/>
      <c r="I304" s="696"/>
      <c r="J304" s="265" t="s">
        <v>555</v>
      </c>
      <c r="K304" s="354">
        <v>0</v>
      </c>
      <c r="L304" s="354">
        <v>0</v>
      </c>
      <c r="M304" s="355">
        <f t="shared" si="4"/>
        <v>0</v>
      </c>
    </row>
    <row r="305" spans="1:13" ht="27.95" customHeight="1" x14ac:dyDescent="0.15">
      <c r="A305" s="201"/>
      <c r="B305" s="80"/>
      <c r="C305" s="313"/>
      <c r="D305" s="314"/>
      <c r="E305" s="314"/>
      <c r="F305" s="290"/>
      <c r="G305" s="709"/>
      <c r="H305" s="633"/>
      <c r="I305" s="696"/>
      <c r="J305" s="265" t="s">
        <v>556</v>
      </c>
      <c r="K305" s="354">
        <v>0</v>
      </c>
      <c r="L305" s="354">
        <v>0</v>
      </c>
      <c r="M305" s="355">
        <f t="shared" si="4"/>
        <v>0</v>
      </c>
    </row>
    <row r="306" spans="1:13" ht="27.95" customHeight="1" thickBot="1" x14ac:dyDescent="0.2">
      <c r="A306" s="201"/>
      <c r="B306" s="80"/>
      <c r="C306" s="313"/>
      <c r="D306" s="314"/>
      <c r="E306" s="314"/>
      <c r="F306" s="290"/>
      <c r="G306" s="709"/>
      <c r="H306" s="634"/>
      <c r="I306" s="698"/>
      <c r="J306" s="377" t="s">
        <v>550</v>
      </c>
      <c r="K306" s="358">
        <v>2500</v>
      </c>
      <c r="L306" s="358">
        <v>0</v>
      </c>
      <c r="M306" s="359">
        <f t="shared" si="4"/>
        <v>2500</v>
      </c>
    </row>
    <row r="307" spans="1:13" ht="27.95" customHeight="1" x14ac:dyDescent="0.15">
      <c r="A307" s="201"/>
      <c r="B307" s="80"/>
      <c r="C307" s="313"/>
      <c r="D307" s="314"/>
      <c r="E307" s="314"/>
      <c r="F307" s="290"/>
      <c r="G307" s="709"/>
      <c r="H307" s="639" t="s">
        <v>557</v>
      </c>
      <c r="I307" s="274"/>
      <c r="J307" s="267"/>
      <c r="K307" s="361">
        <f>SUM(K308)</f>
        <v>0</v>
      </c>
      <c r="L307" s="361">
        <f>SUM(L308)</f>
        <v>0</v>
      </c>
      <c r="M307" s="362">
        <f t="shared" si="4"/>
        <v>0</v>
      </c>
    </row>
    <row r="308" spans="1:13" ht="27.95" customHeight="1" thickBot="1" x14ac:dyDescent="0.2">
      <c r="A308" s="201"/>
      <c r="B308" s="80"/>
      <c r="C308" s="313"/>
      <c r="D308" s="314"/>
      <c r="E308" s="314"/>
      <c r="F308" s="701" t="s">
        <v>697</v>
      </c>
      <c r="G308" s="709"/>
      <c r="H308" s="634"/>
      <c r="I308" s="368" t="s">
        <v>557</v>
      </c>
      <c r="J308" s="369"/>
      <c r="K308" s="358">
        <v>0</v>
      </c>
      <c r="L308" s="358">
        <v>0</v>
      </c>
      <c r="M308" s="359">
        <f t="shared" si="4"/>
        <v>0</v>
      </c>
    </row>
    <row r="309" spans="1:13" ht="27.95" customHeight="1" x14ac:dyDescent="0.15">
      <c r="A309" s="201"/>
      <c r="B309" s="80"/>
      <c r="C309" s="313"/>
      <c r="D309" s="314"/>
      <c r="E309" s="314"/>
      <c r="F309" s="701"/>
      <c r="G309" s="709"/>
      <c r="H309" s="639" t="s">
        <v>583</v>
      </c>
      <c r="I309" s="274"/>
      <c r="J309" s="267"/>
      <c r="K309" s="361">
        <f>SUM(K310)</f>
        <v>0</v>
      </c>
      <c r="L309" s="361">
        <f>SUM(L310)</f>
        <v>0</v>
      </c>
      <c r="M309" s="362">
        <f t="shared" si="4"/>
        <v>0</v>
      </c>
    </row>
    <row r="310" spans="1:13" ht="27.95" customHeight="1" thickBot="1" x14ac:dyDescent="0.2">
      <c r="A310" s="201"/>
      <c r="B310" s="80"/>
      <c r="C310" s="313"/>
      <c r="D310" s="314"/>
      <c r="E310" s="314"/>
      <c r="F310" s="701"/>
      <c r="G310" s="709"/>
      <c r="H310" s="634"/>
      <c r="I310" s="377" t="s">
        <v>583</v>
      </c>
      <c r="J310" s="369"/>
      <c r="K310" s="358">
        <v>0</v>
      </c>
      <c r="L310" s="358">
        <v>0</v>
      </c>
      <c r="M310" s="359">
        <f t="shared" si="4"/>
        <v>0</v>
      </c>
    </row>
    <row r="311" spans="1:13" ht="27.95" customHeight="1" x14ac:dyDescent="0.15">
      <c r="A311" s="201"/>
      <c r="B311" s="80"/>
      <c r="C311" s="313"/>
      <c r="D311" s="314"/>
      <c r="E311" s="314"/>
      <c r="F311" s="701"/>
      <c r="G311" s="709"/>
      <c r="H311" s="639" t="s">
        <v>558</v>
      </c>
      <c r="I311" s="274"/>
      <c r="J311" s="267"/>
      <c r="K311" s="361">
        <f>SUM(K312)</f>
        <v>0</v>
      </c>
      <c r="L311" s="361">
        <f>SUM(L312)</f>
        <v>0</v>
      </c>
      <c r="M311" s="362">
        <f t="shared" si="4"/>
        <v>0</v>
      </c>
    </row>
    <row r="312" spans="1:13" ht="27.95" customHeight="1" thickBot="1" x14ac:dyDescent="0.2">
      <c r="A312" s="201"/>
      <c r="B312" s="80"/>
      <c r="C312" s="313"/>
      <c r="D312" s="314"/>
      <c r="E312" s="314"/>
      <c r="F312" s="701"/>
      <c r="G312" s="709"/>
      <c r="H312" s="634"/>
      <c r="I312" s="368" t="s">
        <v>558</v>
      </c>
      <c r="J312" s="369"/>
      <c r="K312" s="358">
        <v>0</v>
      </c>
      <c r="L312" s="358">
        <v>0</v>
      </c>
      <c r="M312" s="359">
        <f t="shared" si="4"/>
        <v>0</v>
      </c>
    </row>
    <row r="313" spans="1:13" ht="27.95" customHeight="1" x14ac:dyDescent="0.15">
      <c r="A313" s="201"/>
      <c r="B313" s="80"/>
      <c r="C313" s="313"/>
      <c r="D313" s="314"/>
      <c r="E313" s="314"/>
      <c r="F313" s="701"/>
      <c r="G313" s="709"/>
      <c r="H313" s="639" t="s">
        <v>559</v>
      </c>
      <c r="I313" s="274"/>
      <c r="J313" s="267"/>
      <c r="K313" s="361">
        <f>SUM(K314)</f>
        <v>0</v>
      </c>
      <c r="L313" s="361">
        <f>SUM(L314)</f>
        <v>0</v>
      </c>
      <c r="M313" s="362">
        <f t="shared" si="4"/>
        <v>0</v>
      </c>
    </row>
    <row r="314" spans="1:13" ht="27.95" customHeight="1" thickBot="1" x14ac:dyDescent="0.2">
      <c r="A314" s="201"/>
      <c r="B314" s="80"/>
      <c r="C314" s="313"/>
      <c r="D314" s="314"/>
      <c r="E314" s="314"/>
      <c r="F314" s="701"/>
      <c r="G314" s="709"/>
      <c r="H314" s="634"/>
      <c r="I314" s="368" t="s">
        <v>559</v>
      </c>
      <c r="J314" s="369"/>
      <c r="K314" s="358">
        <v>0</v>
      </c>
      <c r="L314" s="358">
        <v>0</v>
      </c>
      <c r="M314" s="359">
        <f t="shared" si="4"/>
        <v>0</v>
      </c>
    </row>
    <row r="315" spans="1:13" ht="27.95" customHeight="1" x14ac:dyDescent="0.15">
      <c r="A315" s="201"/>
      <c r="B315" s="80"/>
      <c r="C315" s="313"/>
      <c r="D315" s="314"/>
      <c r="E315" s="314"/>
      <c r="F315" s="701"/>
      <c r="G315" s="709"/>
      <c r="H315" s="639" t="s">
        <v>561</v>
      </c>
      <c r="I315" s="274"/>
      <c r="J315" s="267"/>
      <c r="K315" s="361">
        <f>SUM(K316)</f>
        <v>0</v>
      </c>
      <c r="L315" s="361">
        <f>SUM(L316)</f>
        <v>0</v>
      </c>
      <c r="M315" s="362">
        <f t="shared" si="4"/>
        <v>0</v>
      </c>
    </row>
    <row r="316" spans="1:13" ht="27.95" customHeight="1" thickBot="1" x14ac:dyDescent="0.2">
      <c r="A316" s="201"/>
      <c r="B316" s="80"/>
      <c r="C316" s="313"/>
      <c r="D316" s="314"/>
      <c r="E316" s="314"/>
      <c r="F316" s="701"/>
      <c r="G316" s="709"/>
      <c r="H316" s="634"/>
      <c r="I316" s="377" t="s">
        <v>561</v>
      </c>
      <c r="J316" s="369"/>
      <c r="K316" s="358">
        <v>0</v>
      </c>
      <c r="L316" s="358">
        <v>0</v>
      </c>
      <c r="M316" s="359">
        <f t="shared" si="4"/>
        <v>0</v>
      </c>
    </row>
    <row r="317" spans="1:13" ht="27.95" customHeight="1" x14ac:dyDescent="0.15">
      <c r="A317" s="201"/>
      <c r="B317" s="80"/>
      <c r="C317" s="313"/>
      <c r="D317" s="314"/>
      <c r="E317" s="314"/>
      <c r="F317" s="290"/>
      <c r="G317" s="709"/>
      <c r="H317" s="639" t="s">
        <v>563</v>
      </c>
      <c r="I317" s="274"/>
      <c r="J317" s="267"/>
      <c r="K317" s="361">
        <f>SUM(K318)</f>
        <v>0</v>
      </c>
      <c r="L317" s="361">
        <f>SUM(L318)</f>
        <v>0</v>
      </c>
      <c r="M317" s="362">
        <f t="shared" si="4"/>
        <v>0</v>
      </c>
    </row>
    <row r="318" spans="1:13" ht="27.95" customHeight="1" thickBot="1" x14ac:dyDescent="0.2">
      <c r="A318" s="201"/>
      <c r="B318" s="80"/>
      <c r="C318" s="313"/>
      <c r="D318" s="314"/>
      <c r="E318" s="314"/>
      <c r="F318" s="290"/>
      <c r="G318" s="709"/>
      <c r="H318" s="634"/>
      <c r="I318" s="368" t="s">
        <v>563</v>
      </c>
      <c r="J318" s="369"/>
      <c r="K318" s="358">
        <v>0</v>
      </c>
      <c r="L318" s="358">
        <v>0</v>
      </c>
      <c r="M318" s="359">
        <f t="shared" si="4"/>
        <v>0</v>
      </c>
    </row>
    <row r="319" spans="1:13" ht="27.95" customHeight="1" x14ac:dyDescent="0.15">
      <c r="A319" s="201"/>
      <c r="B319" s="80"/>
      <c r="C319" s="313"/>
      <c r="D319" s="314"/>
      <c r="E319" s="314"/>
      <c r="F319" s="290"/>
      <c r="G319" s="709"/>
      <c r="H319" s="639" t="s">
        <v>564</v>
      </c>
      <c r="I319" s="274"/>
      <c r="J319" s="267"/>
      <c r="K319" s="361">
        <f>SUM(K320)</f>
        <v>0</v>
      </c>
      <c r="L319" s="361">
        <f>SUM(L320)</f>
        <v>0</v>
      </c>
      <c r="M319" s="362">
        <f t="shared" si="4"/>
        <v>0</v>
      </c>
    </row>
    <row r="320" spans="1:13" ht="27.95" customHeight="1" thickBot="1" x14ac:dyDescent="0.2">
      <c r="A320" s="201"/>
      <c r="B320" s="80"/>
      <c r="C320" s="313"/>
      <c r="D320" s="314"/>
      <c r="E320" s="314"/>
      <c r="F320" s="290"/>
      <c r="G320" s="709"/>
      <c r="H320" s="634"/>
      <c r="I320" s="368" t="s">
        <v>564</v>
      </c>
      <c r="J320" s="369"/>
      <c r="K320" s="358">
        <v>0</v>
      </c>
      <c r="L320" s="358">
        <v>0</v>
      </c>
      <c r="M320" s="359">
        <f t="shared" si="4"/>
        <v>0</v>
      </c>
    </row>
    <row r="321" spans="1:13" ht="27.95" customHeight="1" x14ac:dyDescent="0.15">
      <c r="A321" s="201"/>
      <c r="B321" s="80"/>
      <c r="C321" s="313"/>
      <c r="D321" s="314"/>
      <c r="E321" s="314"/>
      <c r="F321" s="290"/>
      <c r="G321" s="709"/>
      <c r="H321" s="639" t="s">
        <v>230</v>
      </c>
      <c r="I321" s="274"/>
      <c r="J321" s="267"/>
      <c r="K321" s="375">
        <f>SUM(K322)</f>
        <v>300</v>
      </c>
      <c r="L321" s="375">
        <f>SUM(L322)</f>
        <v>0</v>
      </c>
      <c r="M321" s="376">
        <f t="shared" si="4"/>
        <v>300</v>
      </c>
    </row>
    <row r="322" spans="1:13" ht="27.95" customHeight="1" thickBot="1" x14ac:dyDescent="0.2">
      <c r="A322" s="201"/>
      <c r="B322" s="80"/>
      <c r="C322" s="313"/>
      <c r="D322" s="314"/>
      <c r="E322" s="314"/>
      <c r="F322" s="290"/>
      <c r="G322" s="709"/>
      <c r="H322" s="634"/>
      <c r="I322" s="368" t="s">
        <v>230</v>
      </c>
      <c r="J322" s="369"/>
      <c r="K322" s="358">
        <v>300</v>
      </c>
      <c r="L322" s="358">
        <v>0</v>
      </c>
      <c r="M322" s="359">
        <f t="shared" si="4"/>
        <v>300</v>
      </c>
    </row>
    <row r="323" spans="1:13" ht="27.95" customHeight="1" x14ac:dyDescent="0.15">
      <c r="A323" s="201"/>
      <c r="B323" s="80"/>
      <c r="C323" s="313"/>
      <c r="D323" s="314"/>
      <c r="E323" s="314"/>
      <c r="F323" s="290"/>
      <c r="G323" s="709"/>
      <c r="H323" s="639" t="s">
        <v>565</v>
      </c>
      <c r="I323" s="274"/>
      <c r="J323" s="267"/>
      <c r="K323" s="375">
        <f>SUM(K324+K325)</f>
        <v>280</v>
      </c>
      <c r="L323" s="375">
        <f>SUM(L324+L325)</f>
        <v>0</v>
      </c>
      <c r="M323" s="376">
        <f t="shared" si="4"/>
        <v>280</v>
      </c>
    </row>
    <row r="324" spans="1:13" ht="27.95" customHeight="1" x14ac:dyDescent="0.15">
      <c r="A324" s="201"/>
      <c r="B324" s="80"/>
      <c r="C324" s="313"/>
      <c r="D324" s="314"/>
      <c r="E324" s="314"/>
      <c r="F324" s="290"/>
      <c r="G324" s="709"/>
      <c r="H324" s="633"/>
      <c r="I324" s="273" t="s">
        <v>567</v>
      </c>
      <c r="J324" s="61"/>
      <c r="K324" s="354">
        <v>280</v>
      </c>
      <c r="L324" s="354">
        <v>0</v>
      </c>
      <c r="M324" s="355">
        <f t="shared" si="4"/>
        <v>280</v>
      </c>
    </row>
    <row r="325" spans="1:13" ht="27.95" customHeight="1" thickBot="1" x14ac:dyDescent="0.2">
      <c r="A325" s="201"/>
      <c r="B325" s="80"/>
      <c r="C325" s="313"/>
      <c r="D325" s="314"/>
      <c r="E325" s="314"/>
      <c r="F325" s="290"/>
      <c r="G325" s="709"/>
      <c r="H325" s="634"/>
      <c r="I325" s="368" t="s">
        <v>504</v>
      </c>
      <c r="J325" s="369"/>
      <c r="K325" s="358">
        <v>0</v>
      </c>
      <c r="L325" s="358">
        <v>0</v>
      </c>
      <c r="M325" s="359">
        <f t="shared" ref="M325:M332" si="5">SUM(K325-L325)</f>
        <v>0</v>
      </c>
    </row>
    <row r="326" spans="1:13" ht="27.95" customHeight="1" x14ac:dyDescent="0.15">
      <c r="A326" s="201"/>
      <c r="B326" s="80"/>
      <c r="C326" s="313"/>
      <c r="D326" s="314"/>
      <c r="E326" s="314"/>
      <c r="F326" s="290"/>
      <c r="G326" s="726"/>
      <c r="H326" s="740" t="s">
        <v>590</v>
      </c>
      <c r="I326" s="740"/>
      <c r="J326" s="740"/>
      <c r="K326" s="390">
        <f>SUM(K294+K296+K298+K300+K307+K309+K311+K313+K315+K317+K319+K321+K323)</f>
        <v>3205</v>
      </c>
      <c r="L326" s="390">
        <f>SUM(L294+L296+L298+L300+L307+L309+L311+L313+L315+L317+L319+L321+L323)</f>
        <v>0</v>
      </c>
      <c r="M326" s="384">
        <f t="shared" si="5"/>
        <v>3205</v>
      </c>
    </row>
    <row r="327" spans="1:13" ht="27.95" customHeight="1" x14ac:dyDescent="0.15">
      <c r="A327" s="201"/>
      <c r="B327" s="80"/>
      <c r="C327" s="313"/>
      <c r="D327" s="314"/>
      <c r="E327" s="314"/>
      <c r="F327" s="291"/>
      <c r="G327" s="713" t="s">
        <v>712</v>
      </c>
      <c r="H327" s="741"/>
      <c r="I327" s="741"/>
      <c r="J327" s="742"/>
      <c r="K327" s="389">
        <f>SUM(K293-K326)</f>
        <v>12495</v>
      </c>
      <c r="L327" s="389">
        <f>SUM(L293-L326)</f>
        <v>0</v>
      </c>
      <c r="M327" s="388">
        <f t="shared" si="5"/>
        <v>12495</v>
      </c>
    </row>
    <row r="328" spans="1:13" ht="27.95" customHeight="1" x14ac:dyDescent="0.15">
      <c r="A328" s="201"/>
      <c r="B328" s="80"/>
      <c r="C328" s="313"/>
      <c r="D328" s="314"/>
      <c r="E328" s="314"/>
      <c r="F328" s="716" t="s">
        <v>681</v>
      </c>
      <c r="G328" s="717"/>
      <c r="H328" s="717"/>
      <c r="I328" s="717"/>
      <c r="J328" s="743"/>
      <c r="K328" s="389">
        <v>92</v>
      </c>
      <c r="L328" s="389">
        <v>0</v>
      </c>
      <c r="M328" s="388">
        <f t="shared" si="5"/>
        <v>92</v>
      </c>
    </row>
    <row r="329" spans="1:13" ht="27.95" customHeight="1" thickBot="1" x14ac:dyDescent="0.2">
      <c r="A329" s="201"/>
      <c r="B329" s="80"/>
      <c r="C329" s="313"/>
      <c r="D329" s="314"/>
      <c r="E329" s="314"/>
      <c r="F329" s="718" t="s">
        <v>243</v>
      </c>
      <c r="G329" s="719"/>
      <c r="H329" s="719"/>
      <c r="I329" s="719"/>
      <c r="J329" s="744"/>
      <c r="K329" s="391">
        <f>SUM(K221+K264+K327-K328)</f>
        <v>0</v>
      </c>
      <c r="L329" s="391">
        <f>SUM(L221+L264+L327-L328)</f>
        <v>0</v>
      </c>
      <c r="M329" s="392">
        <f t="shared" si="5"/>
        <v>0</v>
      </c>
    </row>
    <row r="330" spans="1:13" ht="27.95" customHeight="1" thickBot="1" x14ac:dyDescent="0.2">
      <c r="A330" s="201"/>
      <c r="B330" s="80"/>
      <c r="C330" s="313"/>
      <c r="D330" s="314"/>
      <c r="E330" s="314"/>
      <c r="F330" s="350"/>
      <c r="G330" s="346"/>
      <c r="H330" s="346"/>
      <c r="I330" s="346"/>
      <c r="J330" s="346"/>
      <c r="K330" s="360"/>
      <c r="L330" s="360"/>
      <c r="M330" s="360"/>
    </row>
    <row r="331" spans="1:13" ht="27.95" customHeight="1" x14ac:dyDescent="0.15">
      <c r="A331" s="201"/>
      <c r="B331" s="80"/>
      <c r="C331" s="313"/>
      <c r="D331" s="314"/>
      <c r="E331" s="314"/>
      <c r="F331" s="720" t="s">
        <v>244</v>
      </c>
      <c r="G331" s="721"/>
      <c r="H331" s="721"/>
      <c r="I331" s="721"/>
      <c r="J331" s="722"/>
      <c r="K331" s="361">
        <v>9901</v>
      </c>
      <c r="L331" s="361">
        <v>0</v>
      </c>
      <c r="M331" s="362">
        <f t="shared" si="5"/>
        <v>9901</v>
      </c>
    </row>
    <row r="332" spans="1:13" ht="27.95" customHeight="1" thickBot="1" x14ac:dyDescent="0.2">
      <c r="A332" s="315"/>
      <c r="B332" s="316"/>
      <c r="C332" s="317"/>
      <c r="D332" s="318"/>
      <c r="E332" s="318"/>
      <c r="F332" s="723" t="s">
        <v>245</v>
      </c>
      <c r="G332" s="724"/>
      <c r="H332" s="724"/>
      <c r="I332" s="724"/>
      <c r="J332" s="725"/>
      <c r="K332" s="358">
        <f>SUM(K329+K331)</f>
        <v>9901</v>
      </c>
      <c r="L332" s="358">
        <f>SUM(L329+L331)</f>
        <v>0</v>
      </c>
      <c r="M332" s="359">
        <f t="shared" si="5"/>
        <v>9901</v>
      </c>
    </row>
  </sheetData>
  <sheetProtection password="F4BB" sheet="1" objects="1" scenarios="1"/>
  <mergeCells count="139">
    <mergeCell ref="A1:E1"/>
    <mergeCell ref="H1:M1"/>
    <mergeCell ref="A2:E2"/>
    <mergeCell ref="H2:J2"/>
    <mergeCell ref="H3:J3"/>
    <mergeCell ref="K3:M3"/>
    <mergeCell ref="C11:C13"/>
    <mergeCell ref="I11:I13"/>
    <mergeCell ref="D12:D13"/>
    <mergeCell ref="H15:H28"/>
    <mergeCell ref="C16:C24"/>
    <mergeCell ref="I17:I22"/>
    <mergeCell ref="I23:I24"/>
    <mergeCell ref="I25:I28"/>
    <mergeCell ref="A5:A63"/>
    <mergeCell ref="B5:B63"/>
    <mergeCell ref="F5:F14"/>
    <mergeCell ref="G5:G15"/>
    <mergeCell ref="H5:H9"/>
    <mergeCell ref="C6:C9"/>
    <mergeCell ref="I6:I9"/>
    <mergeCell ref="D7:D9"/>
    <mergeCell ref="H10:H14"/>
    <mergeCell ref="C47:C48"/>
    <mergeCell ref="F47:F56"/>
    <mergeCell ref="H49:H51"/>
    <mergeCell ref="C53:C63"/>
    <mergeCell ref="D54:D63"/>
    <mergeCell ref="H29:H45"/>
    <mergeCell ref="C30:C45"/>
    <mergeCell ref="I30:I31"/>
    <mergeCell ref="I32:I39"/>
    <mergeCell ref="D33:D38"/>
    <mergeCell ref="I40:I45"/>
    <mergeCell ref="D41:D43"/>
    <mergeCell ref="F97:F106"/>
    <mergeCell ref="G97:G98"/>
    <mergeCell ref="H101:H110"/>
    <mergeCell ref="I102:I104"/>
    <mergeCell ref="I105:I106"/>
    <mergeCell ref="I107:I110"/>
    <mergeCell ref="I54:I59"/>
    <mergeCell ref="I60:I72"/>
    <mergeCell ref="I78:I86"/>
    <mergeCell ref="I87:I89"/>
    <mergeCell ref="I90:I95"/>
    <mergeCell ref="I96:I100"/>
    <mergeCell ref="G46:G56"/>
    <mergeCell ref="H46:H48"/>
    <mergeCell ref="F129:F138"/>
    <mergeCell ref="I130:I133"/>
    <mergeCell ref="I134:I136"/>
    <mergeCell ref="I137:I139"/>
    <mergeCell ref="I142:I144"/>
    <mergeCell ref="H111:H115"/>
    <mergeCell ref="I112:I115"/>
    <mergeCell ref="H116:H117"/>
    <mergeCell ref="H118:H119"/>
    <mergeCell ref="H120:H121"/>
    <mergeCell ref="H122:H126"/>
    <mergeCell ref="I124:I126"/>
    <mergeCell ref="H145:H166"/>
    <mergeCell ref="I146:I148"/>
    <mergeCell ref="I152:I154"/>
    <mergeCell ref="H167:H168"/>
    <mergeCell ref="I170:I172"/>
    <mergeCell ref="I174:I176"/>
    <mergeCell ref="H127:J127"/>
    <mergeCell ref="G128:G131"/>
    <mergeCell ref="H128:H144"/>
    <mergeCell ref="G168:G169"/>
    <mergeCell ref="F222:F229"/>
    <mergeCell ref="G222:G223"/>
    <mergeCell ref="H222:H224"/>
    <mergeCell ref="H225:H227"/>
    <mergeCell ref="H228:H229"/>
    <mergeCell ref="F181:F190"/>
    <mergeCell ref="I184:I188"/>
    <mergeCell ref="H198:H199"/>
    <mergeCell ref="H200:H211"/>
    <mergeCell ref="I201:I211"/>
    <mergeCell ref="H212:H213"/>
    <mergeCell ref="H261:H262"/>
    <mergeCell ref="H214:H217"/>
    <mergeCell ref="H230:H240"/>
    <mergeCell ref="H263:J263"/>
    <mergeCell ref="H264:J264"/>
    <mergeCell ref="I215:I217"/>
    <mergeCell ref="H218:H219"/>
    <mergeCell ref="H220:J220"/>
    <mergeCell ref="H221:J221"/>
    <mergeCell ref="H290:H292"/>
    <mergeCell ref="H293:J293"/>
    <mergeCell ref="G294:G326"/>
    <mergeCell ref="H294:H295"/>
    <mergeCell ref="H296:H297"/>
    <mergeCell ref="H298:H299"/>
    <mergeCell ref="H300:H306"/>
    <mergeCell ref="I303:I306"/>
    <mergeCell ref="I231:I233"/>
    <mergeCell ref="I234:I240"/>
    <mergeCell ref="H241:H242"/>
    <mergeCell ref="H243:J243"/>
    <mergeCell ref="G244:G246"/>
    <mergeCell ref="H244:H245"/>
    <mergeCell ref="H246:H256"/>
    <mergeCell ref="I247:I249"/>
    <mergeCell ref="I250:I256"/>
    <mergeCell ref="H276:H277"/>
    <mergeCell ref="H278:H279"/>
    <mergeCell ref="H280:H281"/>
    <mergeCell ref="H282:H283"/>
    <mergeCell ref="H284:H285"/>
    <mergeCell ref="H257:H258"/>
    <mergeCell ref="H259:H260"/>
    <mergeCell ref="F332:J332"/>
    <mergeCell ref="H317:H318"/>
    <mergeCell ref="H319:H320"/>
    <mergeCell ref="H321:H322"/>
    <mergeCell ref="H323:H325"/>
    <mergeCell ref="H326:J326"/>
    <mergeCell ref="G327:J327"/>
    <mergeCell ref="F265:F273"/>
    <mergeCell ref="G265:G293"/>
    <mergeCell ref="H265:H266"/>
    <mergeCell ref="H267:H273"/>
    <mergeCell ref="I270:I273"/>
    <mergeCell ref="H274:H275"/>
    <mergeCell ref="F328:J328"/>
    <mergeCell ref="F329:J329"/>
    <mergeCell ref="F331:J331"/>
    <mergeCell ref="H307:H308"/>
    <mergeCell ref="F308:F316"/>
    <mergeCell ref="H309:H310"/>
    <mergeCell ref="H311:H312"/>
    <mergeCell ref="H313:H314"/>
    <mergeCell ref="H315:H316"/>
    <mergeCell ref="H286:H287"/>
    <mergeCell ref="H288:H289"/>
  </mergeCells>
  <phoneticPr fontId="1"/>
  <pageMargins left="0.39370078740157483" right="0" top="0" bottom="0" header="0.31496062992125984" footer="0.31496062992125984"/>
  <pageSetup paperSize="9" scale="65" orientation="portrait" r:id="rId1"/>
  <headerFooter>
    <oddFooter>&amp;C&amp;P</oddFooter>
  </headerFooter>
  <rowBreaks count="7" manualBreakCount="7">
    <brk id="45" max="24" man="1"/>
    <brk id="86" max="24" man="1"/>
    <brk id="127" max="24" man="1"/>
    <brk id="166" max="24" man="1"/>
    <brk id="211" max="24" man="1"/>
    <brk id="256" max="24" man="1"/>
    <brk id="293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2"/>
  <sheetViews>
    <sheetView topLeftCell="F1" zoomScaleNormal="100" workbookViewId="0">
      <selection activeCell="F1" sqref="F1"/>
    </sheetView>
  </sheetViews>
  <sheetFormatPr defaultRowHeight="17.25" x14ac:dyDescent="0.15"/>
  <cols>
    <col min="1" max="2" width="6.25" hidden="1" customWidth="1"/>
    <col min="3" max="3" width="30.625" style="4" hidden="1" customWidth="1"/>
    <col min="4" max="5" width="30.625" style="42" hidden="1" customWidth="1"/>
    <col min="6" max="7" width="4.125" style="42" customWidth="1"/>
    <col min="8" max="8" width="28.25" style="278" customWidth="1"/>
    <col min="9" max="9" width="34" style="278" customWidth="1"/>
    <col min="10" max="10" width="35.5" style="266" customWidth="1"/>
    <col min="11" max="13" width="13.625" customWidth="1"/>
  </cols>
  <sheetData>
    <row r="1" spans="1:13" ht="31.5" customHeight="1" x14ac:dyDescent="0.15">
      <c r="A1" s="657"/>
      <c r="B1" s="658"/>
      <c r="C1" s="658"/>
      <c r="D1" s="658"/>
      <c r="E1" s="658"/>
      <c r="F1" s="336"/>
      <c r="G1" s="336"/>
      <c r="H1" s="749" t="s">
        <v>713</v>
      </c>
      <c r="I1" s="749"/>
      <c r="J1" s="749"/>
      <c r="K1" s="749"/>
      <c r="L1" s="749"/>
      <c r="M1" s="749"/>
    </row>
    <row r="2" spans="1:13" ht="20.100000000000001" customHeight="1" thickBot="1" x14ac:dyDescent="0.2">
      <c r="A2" s="659"/>
      <c r="B2" s="659"/>
      <c r="C2" s="659"/>
      <c r="D2" s="659"/>
      <c r="E2" s="659"/>
      <c r="F2" s="337"/>
      <c r="G2" s="337"/>
      <c r="H2" s="626" t="s">
        <v>692</v>
      </c>
      <c r="I2" s="626"/>
      <c r="J2" s="626"/>
      <c r="K2" t="s">
        <v>709</v>
      </c>
      <c r="M2" t="s">
        <v>696</v>
      </c>
    </row>
    <row r="3" spans="1:13" ht="27.95" customHeight="1" thickBot="1" x14ac:dyDescent="0.2">
      <c r="A3" s="312"/>
      <c r="B3" s="343"/>
      <c r="C3" s="343"/>
      <c r="D3" s="343"/>
      <c r="E3" s="343"/>
      <c r="F3" s="321" t="s">
        <v>698</v>
      </c>
      <c r="G3" s="320"/>
      <c r="H3" s="732" t="s">
        <v>694</v>
      </c>
      <c r="I3" s="732"/>
      <c r="J3" s="732"/>
      <c r="K3" s="737" t="s">
        <v>699</v>
      </c>
      <c r="L3" s="730"/>
      <c r="M3" s="731"/>
    </row>
    <row r="4" spans="1:13" ht="27.95" customHeight="1" thickBot="1" x14ac:dyDescent="0.2">
      <c r="A4" s="1"/>
      <c r="B4" s="1"/>
      <c r="C4" s="341" t="s">
        <v>0</v>
      </c>
      <c r="D4" s="26" t="s">
        <v>1</v>
      </c>
      <c r="E4" s="344" t="s">
        <v>2</v>
      </c>
      <c r="F4" s="342"/>
      <c r="G4" s="339"/>
      <c r="H4" s="273" t="s">
        <v>682</v>
      </c>
      <c r="I4" s="273" t="s">
        <v>683</v>
      </c>
      <c r="J4" s="61" t="s">
        <v>684</v>
      </c>
      <c r="K4" s="323" t="s">
        <v>691</v>
      </c>
      <c r="L4" s="324" t="s">
        <v>689</v>
      </c>
      <c r="M4" s="325" t="s">
        <v>690</v>
      </c>
    </row>
    <row r="5" spans="1:13" ht="27.95" customHeight="1" x14ac:dyDescent="0.15">
      <c r="A5" s="660" t="s">
        <v>3</v>
      </c>
      <c r="B5" s="660" t="s">
        <v>4</v>
      </c>
      <c r="C5" s="2" t="s">
        <v>5</v>
      </c>
      <c r="D5" s="27"/>
      <c r="E5" s="32"/>
      <c r="F5" s="701" t="s">
        <v>677</v>
      </c>
      <c r="G5" s="694" t="s">
        <v>4</v>
      </c>
      <c r="H5" s="632" t="s">
        <v>5</v>
      </c>
      <c r="I5" s="273"/>
      <c r="J5" s="61"/>
      <c r="K5" s="326">
        <f>SUM(K6)</f>
        <v>0</v>
      </c>
      <c r="L5" s="326">
        <f>SUM(L6)</f>
        <v>0</v>
      </c>
      <c r="M5" s="327">
        <f>SUM(K5-L5)</f>
        <v>0</v>
      </c>
    </row>
    <row r="6" spans="1:13" ht="27.95" customHeight="1" x14ac:dyDescent="0.15">
      <c r="A6" s="660"/>
      <c r="B6" s="660"/>
      <c r="C6" s="662"/>
      <c r="D6" s="28" t="s">
        <v>5</v>
      </c>
      <c r="E6" s="33"/>
      <c r="F6" s="701"/>
      <c r="G6" s="694"/>
      <c r="H6" s="633"/>
      <c r="I6" s="695" t="s">
        <v>5</v>
      </c>
      <c r="J6" s="61"/>
      <c r="K6" s="326">
        <f>SUM(K7+K8+K9)</f>
        <v>0</v>
      </c>
      <c r="L6" s="326">
        <f>SUM(L7+L8+L9)</f>
        <v>0</v>
      </c>
      <c r="M6" s="327">
        <f t="shared" ref="M6:M69" si="0">SUM(K6-L6)</f>
        <v>0</v>
      </c>
    </row>
    <row r="7" spans="1:13" ht="27.95" customHeight="1" x14ac:dyDescent="0.15">
      <c r="A7" s="660"/>
      <c r="B7" s="660"/>
      <c r="C7" s="663"/>
      <c r="D7" s="665"/>
      <c r="E7" s="33" t="s">
        <v>6</v>
      </c>
      <c r="F7" s="701"/>
      <c r="G7" s="694"/>
      <c r="H7" s="633"/>
      <c r="I7" s="696"/>
      <c r="J7" s="265" t="s">
        <v>358</v>
      </c>
      <c r="K7" s="326">
        <v>0</v>
      </c>
      <c r="L7" s="326">
        <v>0</v>
      </c>
      <c r="M7" s="327">
        <f t="shared" si="0"/>
        <v>0</v>
      </c>
    </row>
    <row r="8" spans="1:13" ht="27.95" customHeight="1" x14ac:dyDescent="0.15">
      <c r="A8" s="660"/>
      <c r="B8" s="660"/>
      <c r="C8" s="663"/>
      <c r="D8" s="666"/>
      <c r="E8" s="33" t="s">
        <v>7</v>
      </c>
      <c r="F8" s="701"/>
      <c r="G8" s="694"/>
      <c r="H8" s="633"/>
      <c r="I8" s="696"/>
      <c r="J8" s="265" t="s">
        <v>359</v>
      </c>
      <c r="K8" s="326">
        <v>0</v>
      </c>
      <c r="L8" s="326">
        <v>0</v>
      </c>
      <c r="M8" s="327">
        <f t="shared" si="0"/>
        <v>0</v>
      </c>
    </row>
    <row r="9" spans="1:13" ht="27.95" customHeight="1" x14ac:dyDescent="0.15">
      <c r="A9" s="660"/>
      <c r="B9" s="660"/>
      <c r="C9" s="664"/>
      <c r="D9" s="667"/>
      <c r="E9" s="33" t="s">
        <v>8</v>
      </c>
      <c r="F9" s="701"/>
      <c r="G9" s="694"/>
      <c r="H9" s="635"/>
      <c r="I9" s="697"/>
      <c r="J9" s="265" t="s">
        <v>360</v>
      </c>
      <c r="K9" s="326">
        <v>0</v>
      </c>
      <c r="L9" s="326">
        <v>0</v>
      </c>
      <c r="M9" s="327">
        <f t="shared" si="0"/>
        <v>0</v>
      </c>
    </row>
    <row r="10" spans="1:13" ht="27.95" customHeight="1" x14ac:dyDescent="0.15">
      <c r="A10" s="660"/>
      <c r="B10" s="660"/>
      <c r="C10" s="3" t="s">
        <v>9</v>
      </c>
      <c r="D10" s="28"/>
      <c r="E10" s="33"/>
      <c r="F10" s="701"/>
      <c r="G10" s="694"/>
      <c r="H10" s="632" t="s">
        <v>9</v>
      </c>
      <c r="I10" s="273"/>
      <c r="J10" s="265"/>
      <c r="K10" s="326">
        <f>SUM(K11+K14)</f>
        <v>0</v>
      </c>
      <c r="L10" s="326">
        <f>SUM(L11+L14)</f>
        <v>0</v>
      </c>
      <c r="M10" s="327">
        <f t="shared" si="0"/>
        <v>0</v>
      </c>
    </row>
    <row r="11" spans="1:13" ht="27.95" customHeight="1" x14ac:dyDescent="0.15">
      <c r="A11" s="660"/>
      <c r="B11" s="660"/>
      <c r="C11" s="662"/>
      <c r="D11" s="28" t="s">
        <v>9</v>
      </c>
      <c r="E11" s="33"/>
      <c r="F11" s="701"/>
      <c r="G11" s="694"/>
      <c r="H11" s="633"/>
      <c r="I11" s="695" t="s">
        <v>9</v>
      </c>
      <c r="J11" s="265"/>
      <c r="K11" s="326">
        <f>SUM(K12+K13)</f>
        <v>0</v>
      </c>
      <c r="L11" s="326">
        <f>SUM(L12+L13)</f>
        <v>0</v>
      </c>
      <c r="M11" s="327">
        <f t="shared" si="0"/>
        <v>0</v>
      </c>
    </row>
    <row r="12" spans="1:13" ht="27.95" customHeight="1" x14ac:dyDescent="0.15">
      <c r="A12" s="660"/>
      <c r="B12" s="660"/>
      <c r="C12" s="663"/>
      <c r="D12" s="665"/>
      <c r="E12" s="33" t="s">
        <v>10</v>
      </c>
      <c r="F12" s="701"/>
      <c r="G12" s="694"/>
      <c r="H12" s="633"/>
      <c r="I12" s="696"/>
      <c r="J12" s="265" t="s">
        <v>362</v>
      </c>
      <c r="K12" s="326">
        <v>0</v>
      </c>
      <c r="L12" s="326">
        <v>0</v>
      </c>
      <c r="M12" s="327">
        <f t="shared" si="0"/>
        <v>0</v>
      </c>
    </row>
    <row r="13" spans="1:13" ht="27.95" customHeight="1" x14ac:dyDescent="0.15">
      <c r="A13" s="660"/>
      <c r="B13" s="660"/>
      <c r="C13" s="664"/>
      <c r="D13" s="667"/>
      <c r="E13" s="33" t="s">
        <v>11</v>
      </c>
      <c r="F13" s="701"/>
      <c r="G13" s="694"/>
      <c r="H13" s="633"/>
      <c r="I13" s="697"/>
      <c r="J13" s="265"/>
      <c r="K13" s="326">
        <v>0</v>
      </c>
      <c r="L13" s="326">
        <v>0</v>
      </c>
      <c r="M13" s="327">
        <f t="shared" si="0"/>
        <v>0</v>
      </c>
    </row>
    <row r="14" spans="1:13" ht="27.95" customHeight="1" x14ac:dyDescent="0.15">
      <c r="A14" s="660"/>
      <c r="B14" s="660"/>
      <c r="C14" s="338"/>
      <c r="D14" s="340"/>
      <c r="E14" s="33"/>
      <c r="F14" s="701"/>
      <c r="G14" s="694"/>
      <c r="H14" s="635"/>
      <c r="I14" s="273" t="s">
        <v>364</v>
      </c>
      <c r="J14" s="61"/>
      <c r="K14" s="326">
        <v>0</v>
      </c>
      <c r="L14" s="326">
        <v>0</v>
      </c>
      <c r="M14" s="327">
        <f t="shared" si="0"/>
        <v>0</v>
      </c>
    </row>
    <row r="15" spans="1:13" ht="27.95" customHeight="1" x14ac:dyDescent="0.15">
      <c r="A15" s="660"/>
      <c r="B15" s="660"/>
      <c r="C15" s="3" t="s">
        <v>12</v>
      </c>
      <c r="D15" s="28"/>
      <c r="E15" s="33"/>
      <c r="F15" s="290"/>
      <c r="G15" s="694"/>
      <c r="H15" s="632" t="s">
        <v>12</v>
      </c>
      <c r="I15" s="273"/>
      <c r="J15" s="61"/>
      <c r="K15" s="354">
        <f>SUM(K16+K17+K23+K25)</f>
        <v>2759</v>
      </c>
      <c r="L15" s="354">
        <f>SUM(L16+L17+L23+L25)</f>
        <v>0</v>
      </c>
      <c r="M15" s="355">
        <f t="shared" si="0"/>
        <v>2759</v>
      </c>
    </row>
    <row r="16" spans="1:13" ht="27.95" customHeight="1" x14ac:dyDescent="0.15">
      <c r="A16" s="660"/>
      <c r="B16" s="660"/>
      <c r="C16" s="663"/>
      <c r="D16" s="28" t="s">
        <v>13</v>
      </c>
      <c r="E16" s="33"/>
      <c r="F16" s="290"/>
      <c r="G16" s="288"/>
      <c r="H16" s="633"/>
      <c r="I16" s="273" t="s">
        <v>13</v>
      </c>
      <c r="J16" s="61"/>
      <c r="K16" s="326">
        <v>0</v>
      </c>
      <c r="L16" s="326">
        <v>0</v>
      </c>
      <c r="M16" s="327">
        <f t="shared" si="0"/>
        <v>0</v>
      </c>
    </row>
    <row r="17" spans="1:13" ht="27.95" customHeight="1" x14ac:dyDescent="0.15">
      <c r="A17" s="660"/>
      <c r="B17" s="660"/>
      <c r="C17" s="663"/>
      <c r="D17" s="28" t="s">
        <v>14</v>
      </c>
      <c r="E17" s="33"/>
      <c r="F17" s="290"/>
      <c r="G17" s="288"/>
      <c r="H17" s="633"/>
      <c r="I17" s="695" t="s">
        <v>14</v>
      </c>
      <c r="J17" s="61"/>
      <c r="K17" s="326">
        <f>SUM(K18+K19+K20+K21+K22)</f>
        <v>0</v>
      </c>
      <c r="L17" s="326">
        <f>SUM(L18+L19+L20+L21+L22)</f>
        <v>0</v>
      </c>
      <c r="M17" s="327">
        <f t="shared" si="0"/>
        <v>0</v>
      </c>
    </row>
    <row r="18" spans="1:13" ht="27.95" customHeight="1" x14ac:dyDescent="0.15">
      <c r="A18" s="660"/>
      <c r="B18" s="660"/>
      <c r="C18" s="663"/>
      <c r="D18" s="28"/>
      <c r="E18" s="33" t="s">
        <v>14</v>
      </c>
      <c r="F18" s="290"/>
      <c r="G18" s="288"/>
      <c r="H18" s="633"/>
      <c r="I18" s="696"/>
      <c r="J18" s="61" t="s">
        <v>365</v>
      </c>
      <c r="K18" s="326">
        <v>0</v>
      </c>
      <c r="L18" s="326">
        <v>0</v>
      </c>
      <c r="M18" s="327">
        <f t="shared" si="0"/>
        <v>0</v>
      </c>
    </row>
    <row r="19" spans="1:13" ht="27.95" customHeight="1" x14ac:dyDescent="0.15">
      <c r="A19" s="660"/>
      <c r="B19" s="660"/>
      <c r="C19" s="663"/>
      <c r="D19" s="28"/>
      <c r="E19" s="33"/>
      <c r="F19" s="290"/>
      <c r="G19" s="288"/>
      <c r="H19" s="633"/>
      <c r="I19" s="696"/>
      <c r="J19" s="61" t="s">
        <v>366</v>
      </c>
      <c r="K19" s="326">
        <v>0</v>
      </c>
      <c r="L19" s="326">
        <v>0</v>
      </c>
      <c r="M19" s="327">
        <f t="shared" si="0"/>
        <v>0</v>
      </c>
    </row>
    <row r="20" spans="1:13" ht="27.95" customHeight="1" x14ac:dyDescent="0.15">
      <c r="A20" s="660"/>
      <c r="B20" s="660"/>
      <c r="C20" s="663"/>
      <c r="D20" s="28"/>
      <c r="E20" s="33"/>
      <c r="F20" s="290"/>
      <c r="G20" s="288"/>
      <c r="H20" s="633"/>
      <c r="I20" s="696"/>
      <c r="J20" s="61" t="s">
        <v>367</v>
      </c>
      <c r="K20" s="326">
        <v>0</v>
      </c>
      <c r="L20" s="326">
        <v>0</v>
      </c>
      <c r="M20" s="327">
        <f t="shared" si="0"/>
        <v>0</v>
      </c>
    </row>
    <row r="21" spans="1:13" ht="27.95" customHeight="1" x14ac:dyDescent="0.15">
      <c r="A21" s="660"/>
      <c r="B21" s="660"/>
      <c r="C21" s="663"/>
      <c r="D21" s="28"/>
      <c r="E21" s="33"/>
      <c r="F21" s="290"/>
      <c r="G21" s="288"/>
      <c r="H21" s="633"/>
      <c r="I21" s="696"/>
      <c r="J21" s="61" t="s">
        <v>604</v>
      </c>
      <c r="K21" s="326">
        <v>0</v>
      </c>
      <c r="L21" s="326">
        <v>0</v>
      </c>
      <c r="M21" s="327">
        <f t="shared" si="0"/>
        <v>0</v>
      </c>
    </row>
    <row r="22" spans="1:13" ht="27.95" customHeight="1" x14ac:dyDescent="0.15">
      <c r="A22" s="660"/>
      <c r="B22" s="660"/>
      <c r="C22" s="663"/>
      <c r="D22" s="28"/>
      <c r="E22" s="33"/>
      <c r="F22" s="290"/>
      <c r="G22" s="288"/>
      <c r="H22" s="633"/>
      <c r="I22" s="697"/>
      <c r="J22" s="61" t="s">
        <v>15</v>
      </c>
      <c r="K22" s="326">
        <v>0</v>
      </c>
      <c r="L22" s="326">
        <v>0</v>
      </c>
      <c r="M22" s="327">
        <f t="shared" si="0"/>
        <v>0</v>
      </c>
    </row>
    <row r="23" spans="1:13" ht="27.95" customHeight="1" x14ac:dyDescent="0.15">
      <c r="A23" s="660"/>
      <c r="B23" s="660"/>
      <c r="C23" s="663"/>
      <c r="D23" s="28" t="s">
        <v>15</v>
      </c>
      <c r="E23" s="33"/>
      <c r="F23" s="290"/>
      <c r="G23" s="288"/>
      <c r="H23" s="633"/>
      <c r="I23" s="695" t="s">
        <v>15</v>
      </c>
      <c r="J23" s="61"/>
      <c r="K23" s="326">
        <f>SUM(K24)</f>
        <v>0</v>
      </c>
      <c r="L23" s="326">
        <f>SUM(L24)</f>
        <v>0</v>
      </c>
      <c r="M23" s="327">
        <f t="shared" si="0"/>
        <v>0</v>
      </c>
    </row>
    <row r="24" spans="1:13" ht="27.95" customHeight="1" x14ac:dyDescent="0.15">
      <c r="A24" s="660"/>
      <c r="B24" s="660"/>
      <c r="C24" s="664"/>
      <c r="D24" s="28"/>
      <c r="E24" s="33" t="s">
        <v>15</v>
      </c>
      <c r="F24" s="290"/>
      <c r="G24" s="288"/>
      <c r="H24" s="633"/>
      <c r="I24" s="697"/>
      <c r="J24" s="265" t="s">
        <v>15</v>
      </c>
      <c r="K24" s="326">
        <v>0</v>
      </c>
      <c r="L24" s="326">
        <v>0</v>
      </c>
      <c r="M24" s="327">
        <f t="shared" si="0"/>
        <v>0</v>
      </c>
    </row>
    <row r="25" spans="1:13" ht="27.95" customHeight="1" x14ac:dyDescent="0.15">
      <c r="A25" s="660"/>
      <c r="B25" s="660"/>
      <c r="C25" s="338"/>
      <c r="D25" s="28"/>
      <c r="E25" s="33"/>
      <c r="F25" s="290"/>
      <c r="G25" s="288"/>
      <c r="H25" s="633"/>
      <c r="I25" s="695" t="s">
        <v>29</v>
      </c>
      <c r="J25" s="265"/>
      <c r="K25" s="354">
        <f>SUM(K26+K27+K28)</f>
        <v>2759</v>
      </c>
      <c r="L25" s="354">
        <f>SUM(L26+L27+L28)</f>
        <v>0</v>
      </c>
      <c r="M25" s="355">
        <f t="shared" si="0"/>
        <v>2759</v>
      </c>
    </row>
    <row r="26" spans="1:13" ht="27.95" customHeight="1" x14ac:dyDescent="0.15">
      <c r="A26" s="660"/>
      <c r="B26" s="660"/>
      <c r="C26" s="338"/>
      <c r="D26" s="28"/>
      <c r="E26" s="33"/>
      <c r="F26" s="290"/>
      <c r="G26" s="288"/>
      <c r="H26" s="633"/>
      <c r="I26" s="696"/>
      <c r="J26" s="265" t="s">
        <v>370</v>
      </c>
      <c r="K26" s="354">
        <v>1112</v>
      </c>
      <c r="L26" s="354">
        <v>0</v>
      </c>
      <c r="M26" s="355">
        <f t="shared" si="0"/>
        <v>1112</v>
      </c>
    </row>
    <row r="27" spans="1:13" ht="27.95" customHeight="1" x14ac:dyDescent="0.15">
      <c r="A27" s="660"/>
      <c r="B27" s="660"/>
      <c r="C27" s="338"/>
      <c r="D27" s="28"/>
      <c r="E27" s="33"/>
      <c r="F27" s="290"/>
      <c r="G27" s="288"/>
      <c r="H27" s="633"/>
      <c r="I27" s="696"/>
      <c r="J27" s="265" t="s">
        <v>371</v>
      </c>
      <c r="K27" s="354">
        <v>1647</v>
      </c>
      <c r="L27" s="354">
        <v>0</v>
      </c>
      <c r="M27" s="355">
        <f t="shared" si="0"/>
        <v>1647</v>
      </c>
    </row>
    <row r="28" spans="1:13" ht="27.95" customHeight="1" x14ac:dyDescent="0.15">
      <c r="A28" s="660"/>
      <c r="B28" s="660"/>
      <c r="C28" s="338"/>
      <c r="D28" s="28"/>
      <c r="E28" s="33"/>
      <c r="F28" s="290"/>
      <c r="G28" s="288"/>
      <c r="H28" s="635"/>
      <c r="I28" s="697"/>
      <c r="J28" s="265" t="s">
        <v>380</v>
      </c>
      <c r="K28" s="326">
        <v>0</v>
      </c>
      <c r="L28" s="326">
        <v>0</v>
      </c>
      <c r="M28" s="327">
        <f t="shared" si="0"/>
        <v>0</v>
      </c>
    </row>
    <row r="29" spans="1:13" ht="27.95" customHeight="1" x14ac:dyDescent="0.15">
      <c r="A29" s="660"/>
      <c r="B29" s="660"/>
      <c r="C29" s="3" t="s">
        <v>16</v>
      </c>
      <c r="D29" s="28"/>
      <c r="E29" s="33"/>
      <c r="F29" s="290"/>
      <c r="G29" s="288"/>
      <c r="H29" s="632" t="s">
        <v>16</v>
      </c>
      <c r="I29" s="273"/>
      <c r="J29" s="61"/>
      <c r="K29" s="326">
        <f>SUM(K30+K32+K40)</f>
        <v>0</v>
      </c>
      <c r="L29" s="326">
        <f>SUM(L30+L32+L40)</f>
        <v>0</v>
      </c>
      <c r="M29" s="327">
        <f t="shared" si="0"/>
        <v>0</v>
      </c>
    </row>
    <row r="30" spans="1:13" ht="27.95" customHeight="1" x14ac:dyDescent="0.15">
      <c r="A30" s="660"/>
      <c r="B30" s="660"/>
      <c r="C30" s="663"/>
      <c r="D30" s="28"/>
      <c r="E30" s="33" t="s">
        <v>17</v>
      </c>
      <c r="F30" s="290"/>
      <c r="G30" s="288"/>
      <c r="H30" s="633"/>
      <c r="I30" s="695" t="s">
        <v>17</v>
      </c>
      <c r="J30" s="61"/>
      <c r="K30" s="326">
        <f>SUM(K31)</f>
        <v>0</v>
      </c>
      <c r="L30" s="326">
        <f>SUM(L31)</f>
        <v>0</v>
      </c>
      <c r="M30" s="327">
        <f t="shared" si="0"/>
        <v>0</v>
      </c>
    </row>
    <row r="31" spans="1:13" ht="27.95" customHeight="1" x14ac:dyDescent="0.15">
      <c r="A31" s="660"/>
      <c r="B31" s="660"/>
      <c r="C31" s="663"/>
      <c r="D31" s="28"/>
      <c r="E31" s="33"/>
      <c r="F31" s="290"/>
      <c r="G31" s="288"/>
      <c r="H31" s="633"/>
      <c r="I31" s="697"/>
      <c r="J31" s="265" t="s">
        <v>17</v>
      </c>
      <c r="K31" s="326">
        <v>0</v>
      </c>
      <c r="L31" s="326">
        <v>0</v>
      </c>
      <c r="M31" s="327">
        <f t="shared" si="0"/>
        <v>0</v>
      </c>
    </row>
    <row r="32" spans="1:13" ht="27.95" customHeight="1" x14ac:dyDescent="0.15">
      <c r="A32" s="660"/>
      <c r="B32" s="660"/>
      <c r="C32" s="663"/>
      <c r="D32" s="28" t="s">
        <v>18</v>
      </c>
      <c r="E32" s="33"/>
      <c r="F32" s="290"/>
      <c r="G32" s="288"/>
      <c r="H32" s="633"/>
      <c r="I32" s="695" t="s">
        <v>18</v>
      </c>
      <c r="J32" s="265"/>
      <c r="K32" s="326">
        <f>SUM(K33+K34+K35+K36+K37+K38+K39)</f>
        <v>0</v>
      </c>
      <c r="L32" s="326">
        <f>SUM(L33+L34+L35+L36+L37+L38+L39)</f>
        <v>0</v>
      </c>
      <c r="M32" s="327">
        <f t="shared" si="0"/>
        <v>0</v>
      </c>
    </row>
    <row r="33" spans="1:13" ht="27.95" customHeight="1" x14ac:dyDescent="0.15">
      <c r="A33" s="660"/>
      <c r="B33" s="660"/>
      <c r="C33" s="663"/>
      <c r="D33" s="666"/>
      <c r="E33" s="33" t="s">
        <v>19</v>
      </c>
      <c r="F33" s="290"/>
      <c r="G33" s="288"/>
      <c r="H33" s="633"/>
      <c r="I33" s="696"/>
      <c r="J33" s="265" t="s">
        <v>372</v>
      </c>
      <c r="K33" s="326">
        <v>0</v>
      </c>
      <c r="L33" s="326">
        <v>0</v>
      </c>
      <c r="M33" s="327">
        <f t="shared" si="0"/>
        <v>0</v>
      </c>
    </row>
    <row r="34" spans="1:13" ht="27.95" customHeight="1" x14ac:dyDescent="0.15">
      <c r="A34" s="660"/>
      <c r="B34" s="660"/>
      <c r="C34" s="663"/>
      <c r="D34" s="666"/>
      <c r="E34" s="33" t="s">
        <v>20</v>
      </c>
      <c r="F34" s="290"/>
      <c r="G34" s="288"/>
      <c r="H34" s="633"/>
      <c r="I34" s="696"/>
      <c r="J34" s="265" t="s">
        <v>593</v>
      </c>
      <c r="K34" s="326">
        <v>0</v>
      </c>
      <c r="L34" s="326">
        <v>0</v>
      </c>
      <c r="M34" s="327">
        <f t="shared" si="0"/>
        <v>0</v>
      </c>
    </row>
    <row r="35" spans="1:13" ht="27.95" customHeight="1" x14ac:dyDescent="0.15">
      <c r="A35" s="660"/>
      <c r="B35" s="660"/>
      <c r="C35" s="663"/>
      <c r="D35" s="666"/>
      <c r="E35" s="33" t="s">
        <v>21</v>
      </c>
      <c r="F35" s="290"/>
      <c r="G35" s="288"/>
      <c r="H35" s="633"/>
      <c r="I35" s="696"/>
      <c r="J35" s="265" t="s">
        <v>373</v>
      </c>
      <c r="K35" s="326">
        <v>0</v>
      </c>
      <c r="L35" s="326">
        <v>0</v>
      </c>
      <c r="M35" s="327">
        <f t="shared" si="0"/>
        <v>0</v>
      </c>
    </row>
    <row r="36" spans="1:13" ht="27.95" customHeight="1" x14ac:dyDescent="0.15">
      <c r="A36" s="660"/>
      <c r="B36" s="660"/>
      <c r="C36" s="663"/>
      <c r="D36" s="666"/>
      <c r="E36" s="33" t="s">
        <v>246</v>
      </c>
      <c r="F36" s="290"/>
      <c r="G36" s="288"/>
      <c r="H36" s="633"/>
      <c r="I36" s="696"/>
      <c r="J36" s="265" t="s">
        <v>374</v>
      </c>
      <c r="K36" s="326">
        <v>0</v>
      </c>
      <c r="L36" s="326">
        <v>0</v>
      </c>
      <c r="M36" s="327">
        <f t="shared" si="0"/>
        <v>0</v>
      </c>
    </row>
    <row r="37" spans="1:13" ht="27.95" customHeight="1" x14ac:dyDescent="0.15">
      <c r="A37" s="660"/>
      <c r="B37" s="660"/>
      <c r="C37" s="663"/>
      <c r="D37" s="666"/>
      <c r="E37" s="33" t="s">
        <v>22</v>
      </c>
      <c r="F37" s="290"/>
      <c r="G37" s="288"/>
      <c r="H37" s="633"/>
      <c r="I37" s="696"/>
      <c r="J37" s="265" t="s">
        <v>375</v>
      </c>
      <c r="K37" s="326">
        <v>0</v>
      </c>
      <c r="L37" s="326">
        <v>0</v>
      </c>
      <c r="M37" s="327">
        <f t="shared" si="0"/>
        <v>0</v>
      </c>
    </row>
    <row r="38" spans="1:13" ht="27.95" customHeight="1" x14ac:dyDescent="0.15">
      <c r="A38" s="660"/>
      <c r="B38" s="660"/>
      <c r="C38" s="663"/>
      <c r="D38" s="667"/>
      <c r="E38" s="33"/>
      <c r="F38" s="290"/>
      <c r="G38" s="288"/>
      <c r="H38" s="633"/>
      <c r="I38" s="696"/>
      <c r="J38" s="265" t="s">
        <v>584</v>
      </c>
      <c r="K38" s="326">
        <v>0</v>
      </c>
      <c r="L38" s="326">
        <v>0</v>
      </c>
      <c r="M38" s="327">
        <f t="shared" si="0"/>
        <v>0</v>
      </c>
    </row>
    <row r="39" spans="1:13" ht="27.95" customHeight="1" x14ac:dyDescent="0.15">
      <c r="A39" s="660"/>
      <c r="B39" s="660"/>
      <c r="C39" s="663"/>
      <c r="D39" s="340"/>
      <c r="E39" s="33"/>
      <c r="F39" s="290"/>
      <c r="G39" s="288"/>
      <c r="H39" s="633"/>
      <c r="I39" s="697"/>
      <c r="J39" s="265" t="s">
        <v>378</v>
      </c>
      <c r="K39" s="326">
        <v>0</v>
      </c>
      <c r="L39" s="326">
        <v>0</v>
      </c>
      <c r="M39" s="327">
        <f t="shared" si="0"/>
        <v>0</v>
      </c>
    </row>
    <row r="40" spans="1:13" ht="27.95" customHeight="1" x14ac:dyDescent="0.15">
      <c r="A40" s="660"/>
      <c r="B40" s="660"/>
      <c r="C40" s="663"/>
      <c r="D40" s="28" t="s">
        <v>23</v>
      </c>
      <c r="E40" s="33"/>
      <c r="F40" s="290"/>
      <c r="G40" s="288"/>
      <c r="H40" s="633"/>
      <c r="I40" s="695" t="s">
        <v>23</v>
      </c>
      <c r="J40" s="265"/>
      <c r="K40" s="326">
        <f>SUM(K41+K42+K43+K44+K45)</f>
        <v>0</v>
      </c>
      <c r="L40" s="326">
        <f>SUM(L41+L42+L43+L44+L45)</f>
        <v>0</v>
      </c>
      <c r="M40" s="327">
        <f t="shared" si="0"/>
        <v>0</v>
      </c>
    </row>
    <row r="41" spans="1:13" ht="27.95" customHeight="1" x14ac:dyDescent="0.15">
      <c r="A41" s="660"/>
      <c r="B41" s="660"/>
      <c r="C41" s="663"/>
      <c r="D41" s="665"/>
      <c r="E41" s="33" t="s">
        <v>23</v>
      </c>
      <c r="F41" s="290"/>
      <c r="G41" s="288"/>
      <c r="H41" s="633"/>
      <c r="I41" s="696"/>
      <c r="J41" s="265" t="s">
        <v>23</v>
      </c>
      <c r="K41" s="326">
        <v>0</v>
      </c>
      <c r="L41" s="326">
        <v>0</v>
      </c>
      <c r="M41" s="327">
        <f t="shared" si="0"/>
        <v>0</v>
      </c>
    </row>
    <row r="42" spans="1:13" ht="27.95" customHeight="1" x14ac:dyDescent="0.15">
      <c r="A42" s="660"/>
      <c r="B42" s="660"/>
      <c r="C42" s="663"/>
      <c r="D42" s="666"/>
      <c r="E42" s="33" t="s">
        <v>569</v>
      </c>
      <c r="F42" s="290"/>
      <c r="G42" s="288"/>
      <c r="H42" s="633"/>
      <c r="I42" s="696"/>
      <c r="J42" s="265" t="s">
        <v>376</v>
      </c>
      <c r="K42" s="326">
        <v>0</v>
      </c>
      <c r="L42" s="326">
        <v>0</v>
      </c>
      <c r="M42" s="327">
        <f t="shared" si="0"/>
        <v>0</v>
      </c>
    </row>
    <row r="43" spans="1:13" ht="27.95" customHeight="1" x14ac:dyDescent="0.15">
      <c r="A43" s="660"/>
      <c r="B43" s="660"/>
      <c r="C43" s="663"/>
      <c r="D43" s="667"/>
      <c r="E43" s="33" t="s">
        <v>24</v>
      </c>
      <c r="F43" s="290"/>
      <c r="G43" s="288"/>
      <c r="H43" s="633"/>
      <c r="I43" s="696"/>
      <c r="J43" s="265" t="s">
        <v>377</v>
      </c>
      <c r="K43" s="326">
        <v>0</v>
      </c>
      <c r="L43" s="326">
        <v>0</v>
      </c>
      <c r="M43" s="327">
        <f t="shared" si="0"/>
        <v>0</v>
      </c>
    </row>
    <row r="44" spans="1:13" ht="27.95" customHeight="1" x14ac:dyDescent="0.15">
      <c r="A44" s="660"/>
      <c r="B44" s="660"/>
      <c r="C44" s="663"/>
      <c r="D44" s="340"/>
      <c r="E44" s="33"/>
      <c r="F44" s="290"/>
      <c r="G44" s="288"/>
      <c r="H44" s="633"/>
      <c r="I44" s="696"/>
      <c r="J44" s="265" t="s">
        <v>568</v>
      </c>
      <c r="K44" s="326">
        <v>0</v>
      </c>
      <c r="L44" s="326">
        <v>0</v>
      </c>
      <c r="M44" s="327">
        <f t="shared" si="0"/>
        <v>0</v>
      </c>
    </row>
    <row r="45" spans="1:13" ht="27.95" customHeight="1" x14ac:dyDescent="0.15">
      <c r="A45" s="660"/>
      <c r="B45" s="660"/>
      <c r="C45" s="663"/>
      <c r="D45" s="340"/>
      <c r="E45" s="33"/>
      <c r="F45" s="291"/>
      <c r="G45" s="289"/>
      <c r="H45" s="635"/>
      <c r="I45" s="697"/>
      <c r="J45" s="265" t="s">
        <v>378</v>
      </c>
      <c r="K45" s="326">
        <v>0</v>
      </c>
      <c r="L45" s="326">
        <v>0</v>
      </c>
      <c r="M45" s="327">
        <f t="shared" si="0"/>
        <v>0</v>
      </c>
    </row>
    <row r="46" spans="1:13" ht="27.95" customHeight="1" x14ac:dyDescent="0.15">
      <c r="A46" s="660"/>
      <c r="B46" s="660"/>
      <c r="C46" s="3" t="s">
        <v>25</v>
      </c>
      <c r="D46" s="28"/>
      <c r="E46" s="33"/>
      <c r="F46" s="292"/>
      <c r="G46" s="712" t="s">
        <v>4</v>
      </c>
      <c r="H46" s="632" t="s">
        <v>25</v>
      </c>
      <c r="I46" s="273"/>
      <c r="J46" s="61"/>
      <c r="K46" s="326">
        <f>SUM(K47+K48)</f>
        <v>0</v>
      </c>
      <c r="L46" s="326">
        <f>SUM(L47+L48)</f>
        <v>0</v>
      </c>
      <c r="M46" s="327">
        <f t="shared" si="0"/>
        <v>0</v>
      </c>
    </row>
    <row r="47" spans="1:13" ht="27.95" customHeight="1" x14ac:dyDescent="0.15">
      <c r="A47" s="660"/>
      <c r="B47" s="660"/>
      <c r="C47" s="663"/>
      <c r="D47" s="28"/>
      <c r="E47" s="33"/>
      <c r="F47" s="701" t="s">
        <v>677</v>
      </c>
      <c r="G47" s="694"/>
      <c r="H47" s="633"/>
      <c r="I47" s="273" t="s">
        <v>379</v>
      </c>
      <c r="J47" s="61"/>
      <c r="K47" s="326">
        <v>0</v>
      </c>
      <c r="L47" s="326">
        <v>0</v>
      </c>
      <c r="M47" s="327">
        <f t="shared" si="0"/>
        <v>0</v>
      </c>
    </row>
    <row r="48" spans="1:13" ht="27.95" customHeight="1" x14ac:dyDescent="0.15">
      <c r="A48" s="660"/>
      <c r="B48" s="660"/>
      <c r="C48" s="664"/>
      <c r="D48" s="30" t="s">
        <v>26</v>
      </c>
      <c r="E48" s="33"/>
      <c r="F48" s="701"/>
      <c r="G48" s="694"/>
      <c r="H48" s="635"/>
      <c r="I48" s="273" t="s">
        <v>209</v>
      </c>
      <c r="J48" s="61"/>
      <c r="K48" s="326">
        <v>0</v>
      </c>
      <c r="L48" s="326">
        <v>0</v>
      </c>
      <c r="M48" s="327">
        <f t="shared" si="0"/>
        <v>0</v>
      </c>
    </row>
    <row r="49" spans="1:13" ht="27.95" customHeight="1" x14ac:dyDescent="0.15">
      <c r="A49" s="660"/>
      <c r="B49" s="660"/>
      <c r="C49" s="3" t="s">
        <v>27</v>
      </c>
      <c r="D49" s="28"/>
      <c r="E49" s="33"/>
      <c r="F49" s="701"/>
      <c r="G49" s="694"/>
      <c r="H49" s="632" t="s">
        <v>27</v>
      </c>
      <c r="I49" s="273"/>
      <c r="J49" s="61"/>
      <c r="K49" s="326">
        <f>SUM(K50+K51)</f>
        <v>0</v>
      </c>
      <c r="L49" s="326">
        <f>SUM(L50+L51)</f>
        <v>0</v>
      </c>
      <c r="M49" s="327">
        <f t="shared" si="0"/>
        <v>0</v>
      </c>
    </row>
    <row r="50" spans="1:13" ht="27.95" customHeight="1" x14ac:dyDescent="0.15">
      <c r="A50" s="660"/>
      <c r="B50" s="660"/>
      <c r="C50" s="3"/>
      <c r="D50" s="28" t="s">
        <v>28</v>
      </c>
      <c r="E50" s="33"/>
      <c r="F50" s="701"/>
      <c r="G50" s="694"/>
      <c r="H50" s="633"/>
      <c r="I50" s="273" t="s">
        <v>28</v>
      </c>
      <c r="J50" s="61"/>
      <c r="K50" s="326">
        <v>0</v>
      </c>
      <c r="L50" s="326">
        <v>0</v>
      </c>
      <c r="M50" s="327">
        <f t="shared" si="0"/>
        <v>0</v>
      </c>
    </row>
    <row r="51" spans="1:13" ht="27.95" customHeight="1" x14ac:dyDescent="0.15">
      <c r="A51" s="660"/>
      <c r="B51" s="660"/>
      <c r="C51" s="3"/>
      <c r="D51" s="28"/>
      <c r="E51" s="33"/>
      <c r="F51" s="701"/>
      <c r="G51" s="694"/>
      <c r="H51" s="633"/>
      <c r="I51" s="334" t="s">
        <v>381</v>
      </c>
      <c r="J51" s="61"/>
      <c r="K51" s="326">
        <v>0</v>
      </c>
      <c r="L51" s="326">
        <v>0</v>
      </c>
      <c r="M51" s="327">
        <f t="shared" si="0"/>
        <v>0</v>
      </c>
    </row>
    <row r="52" spans="1:13" ht="27.95" customHeight="1" x14ac:dyDescent="0.15">
      <c r="A52" s="660"/>
      <c r="B52" s="660"/>
      <c r="C52" s="3" t="s">
        <v>30</v>
      </c>
      <c r="D52" s="28"/>
      <c r="E52" s="33"/>
      <c r="F52" s="701"/>
      <c r="G52" s="694"/>
      <c r="H52" s="284" t="s">
        <v>382</v>
      </c>
      <c r="I52" s="273"/>
      <c r="J52" s="61"/>
      <c r="K52" s="326">
        <f>SUM(K53+K60+K73+K78+K87+K90+K96)</f>
        <v>0</v>
      </c>
      <c r="L52" s="326">
        <f>SUM(L53+L60+L73+L78+L87+L90+L96)</f>
        <v>0</v>
      </c>
      <c r="M52" s="327">
        <f t="shared" si="0"/>
        <v>0</v>
      </c>
    </row>
    <row r="53" spans="1:13" ht="27.95" customHeight="1" x14ac:dyDescent="0.15">
      <c r="A53" s="660"/>
      <c r="B53" s="660"/>
      <c r="C53" s="663"/>
      <c r="D53" s="28" t="s">
        <v>33</v>
      </c>
      <c r="E53" s="33"/>
      <c r="F53" s="701"/>
      <c r="G53" s="694"/>
      <c r="H53" s="285"/>
      <c r="I53" s="275" t="s">
        <v>33</v>
      </c>
      <c r="J53" s="268"/>
      <c r="K53" s="326">
        <f>SUM(K54+K57)</f>
        <v>0</v>
      </c>
      <c r="L53" s="326">
        <f>SUM(L54+L57)</f>
        <v>0</v>
      </c>
      <c r="M53" s="327">
        <f t="shared" si="0"/>
        <v>0</v>
      </c>
    </row>
    <row r="54" spans="1:13" ht="27.95" customHeight="1" x14ac:dyDescent="0.15">
      <c r="A54" s="660"/>
      <c r="B54" s="660"/>
      <c r="C54" s="663"/>
      <c r="D54" s="665"/>
      <c r="E54" s="33" t="s">
        <v>31</v>
      </c>
      <c r="F54" s="701"/>
      <c r="G54" s="694"/>
      <c r="H54" s="285"/>
      <c r="I54" s="696" t="s">
        <v>383</v>
      </c>
      <c r="J54" s="265" t="s">
        <v>31</v>
      </c>
      <c r="K54" s="326">
        <f>SUM(K55+K56)</f>
        <v>0</v>
      </c>
      <c r="L54" s="326">
        <f>SUM(L55+L56)</f>
        <v>0</v>
      </c>
      <c r="M54" s="327">
        <f t="shared" si="0"/>
        <v>0</v>
      </c>
    </row>
    <row r="55" spans="1:13" ht="27.95" customHeight="1" x14ac:dyDescent="0.15">
      <c r="A55" s="660"/>
      <c r="B55" s="660"/>
      <c r="C55" s="663"/>
      <c r="D55" s="666"/>
      <c r="E55" s="33" t="s">
        <v>34</v>
      </c>
      <c r="F55" s="701"/>
      <c r="G55" s="694"/>
      <c r="H55" s="285"/>
      <c r="I55" s="696"/>
      <c r="J55" s="265" t="s">
        <v>384</v>
      </c>
      <c r="K55" s="326">
        <v>0</v>
      </c>
      <c r="L55" s="326">
        <v>0</v>
      </c>
      <c r="M55" s="327">
        <f t="shared" si="0"/>
        <v>0</v>
      </c>
    </row>
    <row r="56" spans="1:13" ht="27.95" customHeight="1" x14ac:dyDescent="0.15">
      <c r="A56" s="660"/>
      <c r="B56" s="660"/>
      <c r="C56" s="663"/>
      <c r="D56" s="666"/>
      <c r="E56" s="33" t="s">
        <v>35</v>
      </c>
      <c r="F56" s="701"/>
      <c r="G56" s="694"/>
      <c r="H56" s="285"/>
      <c r="I56" s="696"/>
      <c r="J56" s="265" t="s">
        <v>385</v>
      </c>
      <c r="K56" s="326">
        <v>0</v>
      </c>
      <c r="L56" s="326">
        <v>0</v>
      </c>
      <c r="M56" s="327">
        <f t="shared" si="0"/>
        <v>0</v>
      </c>
    </row>
    <row r="57" spans="1:13" ht="27.95" customHeight="1" x14ac:dyDescent="0.15">
      <c r="A57" s="660"/>
      <c r="B57" s="660"/>
      <c r="C57" s="663"/>
      <c r="D57" s="666"/>
      <c r="E57" s="33"/>
      <c r="F57" s="290"/>
      <c r="G57" s="288"/>
      <c r="H57" s="285"/>
      <c r="I57" s="696"/>
      <c r="J57" s="265" t="s">
        <v>386</v>
      </c>
      <c r="K57" s="326">
        <f>SUM(K58+K59)</f>
        <v>0</v>
      </c>
      <c r="L57" s="326">
        <f>SUM(L58+L59)</f>
        <v>0</v>
      </c>
      <c r="M57" s="327">
        <f t="shared" si="0"/>
        <v>0</v>
      </c>
    </row>
    <row r="58" spans="1:13" ht="27.95" customHeight="1" x14ac:dyDescent="0.15">
      <c r="A58" s="660"/>
      <c r="B58" s="660"/>
      <c r="C58" s="663"/>
      <c r="D58" s="666"/>
      <c r="E58" s="33"/>
      <c r="F58" s="290"/>
      <c r="G58" s="288"/>
      <c r="H58" s="285"/>
      <c r="I58" s="696"/>
      <c r="J58" s="265" t="s">
        <v>387</v>
      </c>
      <c r="K58" s="326">
        <v>0</v>
      </c>
      <c r="L58" s="326">
        <v>0</v>
      </c>
      <c r="M58" s="327">
        <f t="shared" si="0"/>
        <v>0</v>
      </c>
    </row>
    <row r="59" spans="1:13" ht="27.95" customHeight="1" x14ac:dyDescent="0.15">
      <c r="A59" s="660"/>
      <c r="B59" s="660"/>
      <c r="C59" s="663"/>
      <c r="D59" s="666"/>
      <c r="E59" s="33"/>
      <c r="F59" s="290"/>
      <c r="G59" s="288"/>
      <c r="H59" s="285"/>
      <c r="I59" s="697"/>
      <c r="J59" s="265" t="s">
        <v>388</v>
      </c>
      <c r="K59" s="326">
        <v>0</v>
      </c>
      <c r="L59" s="326">
        <v>0</v>
      </c>
      <c r="M59" s="327">
        <f t="shared" si="0"/>
        <v>0</v>
      </c>
    </row>
    <row r="60" spans="1:13" ht="27.95" customHeight="1" x14ac:dyDescent="0.15">
      <c r="A60" s="660"/>
      <c r="B60" s="660"/>
      <c r="C60" s="663"/>
      <c r="D60" s="666"/>
      <c r="E60" s="33" t="s">
        <v>32</v>
      </c>
      <c r="F60" s="290"/>
      <c r="G60" s="288"/>
      <c r="H60" s="285"/>
      <c r="I60" s="695" t="s">
        <v>401</v>
      </c>
      <c r="J60" s="265"/>
      <c r="K60" s="326">
        <f>SUM(K61+K64+K67+K70)</f>
        <v>0</v>
      </c>
      <c r="L60" s="326">
        <f>SUM(L61+L64+L67+L70)</f>
        <v>0</v>
      </c>
      <c r="M60" s="327">
        <f t="shared" si="0"/>
        <v>0</v>
      </c>
    </row>
    <row r="61" spans="1:13" ht="27.95" customHeight="1" x14ac:dyDescent="0.15">
      <c r="A61" s="660"/>
      <c r="B61" s="660"/>
      <c r="C61" s="663"/>
      <c r="D61" s="666"/>
      <c r="E61" s="33"/>
      <c r="F61" s="290"/>
      <c r="G61" s="288"/>
      <c r="H61" s="285"/>
      <c r="I61" s="696"/>
      <c r="J61" s="265" t="s">
        <v>389</v>
      </c>
      <c r="K61" s="326">
        <f>SUM(K62+K63)</f>
        <v>0</v>
      </c>
      <c r="L61" s="326">
        <f>SUM(L62+L63)</f>
        <v>0</v>
      </c>
      <c r="M61" s="327">
        <f t="shared" si="0"/>
        <v>0</v>
      </c>
    </row>
    <row r="62" spans="1:13" ht="27.95" customHeight="1" x14ac:dyDescent="0.15">
      <c r="A62" s="660"/>
      <c r="B62" s="660"/>
      <c r="C62" s="663"/>
      <c r="D62" s="666"/>
      <c r="E62" s="33" t="s">
        <v>34</v>
      </c>
      <c r="F62" s="290"/>
      <c r="G62" s="288"/>
      <c r="H62" s="285"/>
      <c r="I62" s="696"/>
      <c r="J62" s="265" t="s">
        <v>390</v>
      </c>
      <c r="K62" s="326">
        <v>0</v>
      </c>
      <c r="L62" s="326">
        <v>0</v>
      </c>
      <c r="M62" s="327">
        <f t="shared" si="0"/>
        <v>0</v>
      </c>
    </row>
    <row r="63" spans="1:13" ht="27.95" customHeight="1" thickBot="1" x14ac:dyDescent="0.2">
      <c r="A63" s="661"/>
      <c r="B63" s="661"/>
      <c r="C63" s="669"/>
      <c r="D63" s="668"/>
      <c r="E63" s="35" t="s">
        <v>35</v>
      </c>
      <c r="F63" s="290"/>
      <c r="G63" s="288"/>
      <c r="H63" s="285"/>
      <c r="I63" s="696"/>
      <c r="J63" s="265" t="s">
        <v>391</v>
      </c>
      <c r="K63" s="326">
        <v>0</v>
      </c>
      <c r="L63" s="326">
        <v>0</v>
      </c>
      <c r="M63" s="327">
        <f t="shared" si="0"/>
        <v>0</v>
      </c>
    </row>
    <row r="64" spans="1:13" ht="27.95" customHeight="1" x14ac:dyDescent="0.15">
      <c r="A64" s="201"/>
      <c r="B64" s="80"/>
      <c r="C64" s="313"/>
      <c r="D64" s="314"/>
      <c r="E64" s="314"/>
      <c r="F64" s="290"/>
      <c r="G64" s="288"/>
      <c r="H64" s="285"/>
      <c r="I64" s="696"/>
      <c r="J64" s="265" t="s">
        <v>392</v>
      </c>
      <c r="K64" s="326">
        <f>SUM(K65+K66)</f>
        <v>0</v>
      </c>
      <c r="L64" s="326">
        <f>SUM(L65+L66)</f>
        <v>0</v>
      </c>
      <c r="M64" s="327">
        <f t="shared" si="0"/>
        <v>0</v>
      </c>
    </row>
    <row r="65" spans="1:13" ht="27.95" customHeight="1" x14ac:dyDescent="0.15">
      <c r="A65" s="201"/>
      <c r="B65" s="80"/>
      <c r="C65" s="313"/>
      <c r="D65" s="314"/>
      <c r="E65" s="314"/>
      <c r="F65" s="290"/>
      <c r="G65" s="288"/>
      <c r="H65" s="285"/>
      <c r="I65" s="696"/>
      <c r="J65" s="265" t="s">
        <v>393</v>
      </c>
      <c r="K65" s="326">
        <v>0</v>
      </c>
      <c r="L65" s="326">
        <v>0</v>
      </c>
      <c r="M65" s="327">
        <f t="shared" si="0"/>
        <v>0</v>
      </c>
    </row>
    <row r="66" spans="1:13" ht="27.95" customHeight="1" x14ac:dyDescent="0.15">
      <c r="A66" s="201"/>
      <c r="B66" s="80"/>
      <c r="C66" s="313"/>
      <c r="D66" s="314"/>
      <c r="E66" s="314"/>
      <c r="F66" s="290"/>
      <c r="G66" s="288"/>
      <c r="H66" s="285"/>
      <c r="I66" s="696"/>
      <c r="J66" s="265" t="s">
        <v>394</v>
      </c>
      <c r="K66" s="326">
        <v>0</v>
      </c>
      <c r="L66" s="326">
        <v>0</v>
      </c>
      <c r="M66" s="327">
        <f t="shared" si="0"/>
        <v>0</v>
      </c>
    </row>
    <row r="67" spans="1:13" ht="27.95" customHeight="1" x14ac:dyDescent="0.15">
      <c r="A67" s="201"/>
      <c r="B67" s="80"/>
      <c r="C67" s="313"/>
      <c r="D67" s="314"/>
      <c r="E67" s="314"/>
      <c r="F67" s="290"/>
      <c r="G67" s="288"/>
      <c r="H67" s="285"/>
      <c r="I67" s="696"/>
      <c r="J67" s="265" t="s">
        <v>395</v>
      </c>
      <c r="K67" s="326">
        <f>SUM(K68+K69)</f>
        <v>0</v>
      </c>
      <c r="L67" s="326">
        <f>SUM(L68+L69)</f>
        <v>0</v>
      </c>
      <c r="M67" s="327">
        <f t="shared" si="0"/>
        <v>0</v>
      </c>
    </row>
    <row r="68" spans="1:13" ht="27.95" customHeight="1" x14ac:dyDescent="0.15">
      <c r="A68" s="201"/>
      <c r="B68" s="80"/>
      <c r="C68" s="313"/>
      <c r="D68" s="314"/>
      <c r="E68" s="314"/>
      <c r="F68" s="290"/>
      <c r="G68" s="288"/>
      <c r="H68" s="285"/>
      <c r="I68" s="696"/>
      <c r="J68" s="265" t="s">
        <v>396</v>
      </c>
      <c r="K68" s="326">
        <v>0</v>
      </c>
      <c r="L68" s="326">
        <v>0</v>
      </c>
      <c r="M68" s="327">
        <f t="shared" si="0"/>
        <v>0</v>
      </c>
    </row>
    <row r="69" spans="1:13" ht="27.95" customHeight="1" x14ac:dyDescent="0.15">
      <c r="A69" s="201"/>
      <c r="B69" s="80"/>
      <c r="C69" s="313"/>
      <c r="D69" s="314"/>
      <c r="E69" s="314"/>
      <c r="F69" s="290"/>
      <c r="G69" s="288"/>
      <c r="H69" s="285"/>
      <c r="I69" s="696"/>
      <c r="J69" s="265" t="s">
        <v>397</v>
      </c>
      <c r="K69" s="326">
        <v>0</v>
      </c>
      <c r="L69" s="326">
        <v>0</v>
      </c>
      <c r="M69" s="327">
        <f t="shared" si="0"/>
        <v>0</v>
      </c>
    </row>
    <row r="70" spans="1:13" ht="27.95" customHeight="1" x14ac:dyDescent="0.15">
      <c r="A70" s="201"/>
      <c r="B70" s="80"/>
      <c r="C70" s="313"/>
      <c r="D70" s="314"/>
      <c r="E70" s="314"/>
      <c r="F70" s="290"/>
      <c r="G70" s="288"/>
      <c r="H70" s="285"/>
      <c r="I70" s="696"/>
      <c r="J70" s="265" t="s">
        <v>398</v>
      </c>
      <c r="K70" s="326">
        <f>SUM(K71+K72)</f>
        <v>0</v>
      </c>
      <c r="L70" s="326">
        <f>SUM(L71+L72)</f>
        <v>0</v>
      </c>
      <c r="M70" s="327">
        <f t="shared" ref="M70:M133" si="1">SUM(K70-L70)</f>
        <v>0</v>
      </c>
    </row>
    <row r="71" spans="1:13" ht="27.95" customHeight="1" x14ac:dyDescent="0.15">
      <c r="A71" s="201"/>
      <c r="B71" s="80"/>
      <c r="C71" s="313"/>
      <c r="D71" s="314"/>
      <c r="E71" s="314"/>
      <c r="F71" s="290"/>
      <c r="G71" s="288"/>
      <c r="H71" s="285"/>
      <c r="I71" s="696"/>
      <c r="J71" s="265" t="s">
        <v>400</v>
      </c>
      <c r="K71" s="326">
        <v>0</v>
      </c>
      <c r="L71" s="326">
        <v>0</v>
      </c>
      <c r="M71" s="327">
        <f t="shared" si="1"/>
        <v>0</v>
      </c>
    </row>
    <row r="72" spans="1:13" ht="27.95" customHeight="1" x14ac:dyDescent="0.15">
      <c r="A72" s="201"/>
      <c r="B72" s="80"/>
      <c r="C72" s="313"/>
      <c r="D72" s="314"/>
      <c r="E72" s="314"/>
      <c r="F72" s="290"/>
      <c r="G72" s="288"/>
      <c r="H72" s="285"/>
      <c r="I72" s="697"/>
      <c r="J72" s="265" t="s">
        <v>399</v>
      </c>
      <c r="K72" s="326">
        <v>0</v>
      </c>
      <c r="L72" s="326">
        <v>0</v>
      </c>
      <c r="M72" s="327">
        <f t="shared" si="1"/>
        <v>0</v>
      </c>
    </row>
    <row r="73" spans="1:13" ht="27.95" customHeight="1" x14ac:dyDescent="0.15">
      <c r="A73" s="201"/>
      <c r="B73" s="80"/>
      <c r="C73" s="313"/>
      <c r="D73" s="314"/>
      <c r="E73" s="314"/>
      <c r="F73" s="290"/>
      <c r="G73" s="288"/>
      <c r="H73" s="285"/>
      <c r="I73" s="287" t="s">
        <v>402</v>
      </c>
      <c r="J73" s="279"/>
      <c r="K73" s="326">
        <f>SUM(K74+K76)</f>
        <v>0</v>
      </c>
      <c r="L73" s="326">
        <f>SUM(L74+L76)</f>
        <v>0</v>
      </c>
      <c r="M73" s="327">
        <f t="shared" si="1"/>
        <v>0</v>
      </c>
    </row>
    <row r="74" spans="1:13" ht="27.95" customHeight="1" x14ac:dyDescent="0.15">
      <c r="A74" s="201"/>
      <c r="B74" s="80"/>
      <c r="C74" s="313"/>
      <c r="D74" s="314"/>
      <c r="E74" s="314"/>
      <c r="F74" s="290"/>
      <c r="G74" s="288"/>
      <c r="H74" s="285"/>
      <c r="I74" s="276" t="s">
        <v>383</v>
      </c>
      <c r="J74" s="265" t="s">
        <v>31</v>
      </c>
      <c r="K74" s="326">
        <f>SUM(K75)</f>
        <v>0</v>
      </c>
      <c r="L74" s="326">
        <f>SUM(L75)</f>
        <v>0</v>
      </c>
      <c r="M74" s="327">
        <f t="shared" si="1"/>
        <v>0</v>
      </c>
    </row>
    <row r="75" spans="1:13" ht="27.95" customHeight="1" x14ac:dyDescent="0.15">
      <c r="A75" s="201"/>
      <c r="B75" s="80"/>
      <c r="C75" s="313"/>
      <c r="D75" s="314"/>
      <c r="E75" s="314"/>
      <c r="F75" s="290"/>
      <c r="G75" s="288"/>
      <c r="H75" s="285"/>
      <c r="I75" s="276"/>
      <c r="J75" s="265" t="s">
        <v>685</v>
      </c>
      <c r="K75" s="326">
        <v>0</v>
      </c>
      <c r="L75" s="326">
        <v>0</v>
      </c>
      <c r="M75" s="327">
        <f t="shared" si="1"/>
        <v>0</v>
      </c>
    </row>
    <row r="76" spans="1:13" ht="27.95" customHeight="1" x14ac:dyDescent="0.15">
      <c r="A76" s="201"/>
      <c r="B76" s="80"/>
      <c r="C76" s="313"/>
      <c r="D76" s="314"/>
      <c r="E76" s="314"/>
      <c r="F76" s="290"/>
      <c r="G76" s="288"/>
      <c r="H76" s="285"/>
      <c r="I76" s="276"/>
      <c r="J76" s="265" t="s">
        <v>386</v>
      </c>
      <c r="K76" s="326">
        <f>SUM(K77)</f>
        <v>0</v>
      </c>
      <c r="L76" s="326">
        <f>SUM(L77)</f>
        <v>0</v>
      </c>
      <c r="M76" s="327">
        <f t="shared" si="1"/>
        <v>0</v>
      </c>
    </row>
    <row r="77" spans="1:13" ht="27.95" customHeight="1" x14ac:dyDescent="0.15">
      <c r="A77" s="201"/>
      <c r="B77" s="80"/>
      <c r="C77" s="313"/>
      <c r="D77" s="314"/>
      <c r="E77" s="314"/>
      <c r="F77" s="290"/>
      <c r="G77" s="288"/>
      <c r="H77" s="285"/>
      <c r="I77" s="277"/>
      <c r="J77" s="61" t="s">
        <v>686</v>
      </c>
      <c r="K77" s="326">
        <v>0</v>
      </c>
      <c r="L77" s="326">
        <v>0</v>
      </c>
      <c r="M77" s="327">
        <f t="shared" si="1"/>
        <v>0</v>
      </c>
    </row>
    <row r="78" spans="1:13" ht="27.95" customHeight="1" x14ac:dyDescent="0.15">
      <c r="A78" s="201"/>
      <c r="B78" s="80"/>
      <c r="C78" s="313"/>
      <c r="D78" s="314"/>
      <c r="E78" s="314"/>
      <c r="F78" s="290"/>
      <c r="G78" s="288"/>
      <c r="H78" s="285"/>
      <c r="I78" s="695" t="s">
        <v>404</v>
      </c>
      <c r="J78" s="265"/>
      <c r="K78" s="326">
        <f>SUM(K79+K81+K83+K85)</f>
        <v>0</v>
      </c>
      <c r="L78" s="326">
        <f>SUM(L79+L81+L83+L85)</f>
        <v>0</v>
      </c>
      <c r="M78" s="327">
        <f t="shared" si="1"/>
        <v>0</v>
      </c>
    </row>
    <row r="79" spans="1:13" ht="27.95" customHeight="1" x14ac:dyDescent="0.15">
      <c r="A79" s="201"/>
      <c r="B79" s="80"/>
      <c r="C79" s="313"/>
      <c r="D79" s="314"/>
      <c r="E79" s="314"/>
      <c r="F79" s="290"/>
      <c r="G79" s="288"/>
      <c r="H79" s="285"/>
      <c r="I79" s="696"/>
      <c r="J79" s="265" t="s">
        <v>389</v>
      </c>
      <c r="K79" s="326">
        <f>SUM(K80)</f>
        <v>0</v>
      </c>
      <c r="L79" s="326">
        <f>SUM(L80)</f>
        <v>0</v>
      </c>
      <c r="M79" s="327">
        <f t="shared" si="1"/>
        <v>0</v>
      </c>
    </row>
    <row r="80" spans="1:13" ht="27.95" customHeight="1" x14ac:dyDescent="0.15">
      <c r="A80" s="201"/>
      <c r="B80" s="80"/>
      <c r="C80" s="313"/>
      <c r="D80" s="314"/>
      <c r="E80" s="314"/>
      <c r="F80" s="290"/>
      <c r="G80" s="288"/>
      <c r="H80" s="285"/>
      <c r="I80" s="696"/>
      <c r="J80" s="265" t="s">
        <v>685</v>
      </c>
      <c r="K80" s="326">
        <v>0</v>
      </c>
      <c r="L80" s="326">
        <v>0</v>
      </c>
      <c r="M80" s="327">
        <f t="shared" si="1"/>
        <v>0</v>
      </c>
    </row>
    <row r="81" spans="1:13" ht="27.95" customHeight="1" x14ac:dyDescent="0.15">
      <c r="A81" s="201"/>
      <c r="B81" s="80"/>
      <c r="C81" s="313"/>
      <c r="D81" s="314"/>
      <c r="E81" s="314"/>
      <c r="F81" s="290"/>
      <c r="G81" s="288"/>
      <c r="H81" s="285"/>
      <c r="I81" s="696"/>
      <c r="J81" s="265" t="s">
        <v>392</v>
      </c>
      <c r="K81" s="326">
        <f>SUM(K82)</f>
        <v>0</v>
      </c>
      <c r="L81" s="326">
        <f>SUM(L82)</f>
        <v>0</v>
      </c>
      <c r="M81" s="327">
        <f t="shared" si="1"/>
        <v>0</v>
      </c>
    </row>
    <row r="82" spans="1:13" ht="27.95" customHeight="1" x14ac:dyDescent="0.15">
      <c r="A82" s="201"/>
      <c r="B82" s="80"/>
      <c r="C82" s="313"/>
      <c r="D82" s="314"/>
      <c r="E82" s="314"/>
      <c r="F82" s="290"/>
      <c r="G82" s="288"/>
      <c r="H82" s="285"/>
      <c r="I82" s="696"/>
      <c r="J82" s="265" t="s">
        <v>685</v>
      </c>
      <c r="K82" s="326">
        <v>0</v>
      </c>
      <c r="L82" s="326">
        <v>0</v>
      </c>
      <c r="M82" s="327">
        <f t="shared" si="1"/>
        <v>0</v>
      </c>
    </row>
    <row r="83" spans="1:13" ht="27.95" customHeight="1" x14ac:dyDescent="0.15">
      <c r="A83" s="201"/>
      <c r="B83" s="80"/>
      <c r="C83" s="313"/>
      <c r="D83" s="314"/>
      <c r="E83" s="314"/>
      <c r="F83" s="290"/>
      <c r="G83" s="288"/>
      <c r="H83" s="285"/>
      <c r="I83" s="696"/>
      <c r="J83" s="265" t="s">
        <v>395</v>
      </c>
      <c r="K83" s="326">
        <f>SUM(K84)</f>
        <v>0</v>
      </c>
      <c r="L83" s="326">
        <f>SUM(L84)</f>
        <v>0</v>
      </c>
      <c r="M83" s="327">
        <f t="shared" si="1"/>
        <v>0</v>
      </c>
    </row>
    <row r="84" spans="1:13" ht="27.95" customHeight="1" x14ac:dyDescent="0.15">
      <c r="A84" s="201"/>
      <c r="B84" s="80"/>
      <c r="C84" s="313"/>
      <c r="D84" s="314"/>
      <c r="E84" s="314"/>
      <c r="F84" s="290"/>
      <c r="G84" s="288"/>
      <c r="H84" s="285"/>
      <c r="I84" s="696"/>
      <c r="J84" s="61" t="s">
        <v>686</v>
      </c>
      <c r="K84" s="326">
        <v>0</v>
      </c>
      <c r="L84" s="326">
        <v>0</v>
      </c>
      <c r="M84" s="327">
        <f t="shared" si="1"/>
        <v>0</v>
      </c>
    </row>
    <row r="85" spans="1:13" ht="27.95" customHeight="1" x14ac:dyDescent="0.15">
      <c r="A85" s="201"/>
      <c r="B85" s="80"/>
      <c r="C85" s="313"/>
      <c r="D85" s="314"/>
      <c r="E85" s="314"/>
      <c r="F85" s="290"/>
      <c r="G85" s="288"/>
      <c r="H85" s="285"/>
      <c r="I85" s="696"/>
      <c r="J85" s="265" t="s">
        <v>405</v>
      </c>
      <c r="K85" s="326">
        <f>SUM(K86)</f>
        <v>0</v>
      </c>
      <c r="L85" s="326">
        <f>SUM(L86)</f>
        <v>0</v>
      </c>
      <c r="M85" s="327">
        <f t="shared" si="1"/>
        <v>0</v>
      </c>
    </row>
    <row r="86" spans="1:13" ht="27.95" customHeight="1" x14ac:dyDescent="0.15">
      <c r="A86" s="201"/>
      <c r="B86" s="80"/>
      <c r="C86" s="313"/>
      <c r="D86" s="314"/>
      <c r="E86" s="314"/>
      <c r="F86" s="291"/>
      <c r="G86" s="289"/>
      <c r="H86" s="286"/>
      <c r="I86" s="697"/>
      <c r="J86" s="61" t="s">
        <v>686</v>
      </c>
      <c r="K86" s="326">
        <v>0</v>
      </c>
      <c r="L86" s="326">
        <v>0</v>
      </c>
      <c r="M86" s="327">
        <f t="shared" si="1"/>
        <v>0</v>
      </c>
    </row>
    <row r="87" spans="1:13" ht="27.95" customHeight="1" x14ac:dyDescent="0.15">
      <c r="A87" s="201"/>
      <c r="B87" s="80"/>
      <c r="C87" s="313"/>
      <c r="D87" s="314"/>
      <c r="E87" s="314"/>
      <c r="F87" s="290"/>
      <c r="G87" s="288"/>
      <c r="H87" s="285"/>
      <c r="I87" s="695" t="s">
        <v>36</v>
      </c>
      <c r="J87" s="265"/>
      <c r="K87" s="326">
        <f>SUM(K88+K89)</f>
        <v>0</v>
      </c>
      <c r="L87" s="326">
        <f>SUM(L88+L89)</f>
        <v>0</v>
      </c>
      <c r="M87" s="327">
        <f t="shared" si="1"/>
        <v>0</v>
      </c>
    </row>
    <row r="88" spans="1:13" ht="27.95" customHeight="1" x14ac:dyDescent="0.15">
      <c r="A88" s="201"/>
      <c r="B88" s="80"/>
      <c r="C88" s="313"/>
      <c r="D88" s="314"/>
      <c r="E88" s="314"/>
      <c r="F88" s="290"/>
      <c r="G88" s="288"/>
      <c r="H88" s="285"/>
      <c r="I88" s="696"/>
      <c r="J88" s="265" t="s">
        <v>409</v>
      </c>
      <c r="K88" s="326"/>
      <c r="L88" s="326"/>
      <c r="M88" s="327">
        <f t="shared" si="1"/>
        <v>0</v>
      </c>
    </row>
    <row r="89" spans="1:13" ht="27.95" customHeight="1" x14ac:dyDescent="0.15">
      <c r="A89" s="201"/>
      <c r="B89" s="80"/>
      <c r="C89" s="313"/>
      <c r="D89" s="314"/>
      <c r="E89" s="314"/>
      <c r="F89" s="290"/>
      <c r="G89" s="288"/>
      <c r="H89" s="285"/>
      <c r="I89" s="697"/>
      <c r="J89" s="265" t="s">
        <v>410</v>
      </c>
      <c r="K89" s="326"/>
      <c r="L89" s="326"/>
      <c r="M89" s="327">
        <f t="shared" si="1"/>
        <v>0</v>
      </c>
    </row>
    <row r="90" spans="1:13" ht="27.95" customHeight="1" x14ac:dyDescent="0.15">
      <c r="A90" s="201"/>
      <c r="B90" s="80"/>
      <c r="C90" s="313"/>
      <c r="D90" s="314"/>
      <c r="E90" s="314"/>
      <c r="F90" s="290"/>
      <c r="G90" s="288"/>
      <c r="H90" s="285"/>
      <c r="I90" s="695" t="s">
        <v>37</v>
      </c>
      <c r="J90" s="265"/>
      <c r="K90" s="326">
        <f>SUM(K91+K92+K93+K94+K95)</f>
        <v>0</v>
      </c>
      <c r="L90" s="326">
        <f>SUM(L91+L92+L93+L94+L95)</f>
        <v>0</v>
      </c>
      <c r="M90" s="327">
        <f t="shared" si="1"/>
        <v>0</v>
      </c>
    </row>
    <row r="91" spans="1:13" ht="27.95" customHeight="1" x14ac:dyDescent="0.15">
      <c r="A91" s="201"/>
      <c r="B91" s="80"/>
      <c r="C91" s="313"/>
      <c r="D91" s="314"/>
      <c r="E91" s="314"/>
      <c r="F91" s="290"/>
      <c r="G91" s="288"/>
      <c r="H91" s="285"/>
      <c r="I91" s="696"/>
      <c r="J91" s="265" t="s">
        <v>39</v>
      </c>
      <c r="K91" s="326">
        <v>0</v>
      </c>
      <c r="L91" s="326">
        <v>0</v>
      </c>
      <c r="M91" s="327">
        <f t="shared" si="1"/>
        <v>0</v>
      </c>
    </row>
    <row r="92" spans="1:13" ht="27.95" customHeight="1" x14ac:dyDescent="0.15">
      <c r="A92" s="201"/>
      <c r="B92" s="80"/>
      <c r="C92" s="313"/>
      <c r="D92" s="314"/>
      <c r="E92" s="314"/>
      <c r="F92" s="290"/>
      <c r="G92" s="288"/>
      <c r="H92" s="285"/>
      <c r="I92" s="696"/>
      <c r="J92" s="265" t="s">
        <v>411</v>
      </c>
      <c r="K92" s="326">
        <v>0</v>
      </c>
      <c r="L92" s="326">
        <v>0</v>
      </c>
      <c r="M92" s="327">
        <f t="shared" si="1"/>
        <v>0</v>
      </c>
    </row>
    <row r="93" spans="1:13" ht="27.95" customHeight="1" x14ac:dyDescent="0.15">
      <c r="A93" s="201"/>
      <c r="B93" s="80"/>
      <c r="C93" s="313"/>
      <c r="D93" s="314"/>
      <c r="E93" s="314"/>
      <c r="F93" s="290"/>
      <c r="G93" s="288"/>
      <c r="H93" s="285"/>
      <c r="I93" s="696"/>
      <c r="J93" s="265" t="s">
        <v>412</v>
      </c>
      <c r="K93" s="326">
        <v>0</v>
      </c>
      <c r="L93" s="326">
        <v>0</v>
      </c>
      <c r="M93" s="327">
        <f t="shared" si="1"/>
        <v>0</v>
      </c>
    </row>
    <row r="94" spans="1:13" ht="27.95" customHeight="1" x14ac:dyDescent="0.15">
      <c r="A94" s="201"/>
      <c r="B94" s="80"/>
      <c r="C94" s="313"/>
      <c r="D94" s="314"/>
      <c r="E94" s="314"/>
      <c r="F94" s="290"/>
      <c r="G94" s="288"/>
      <c r="H94" s="285"/>
      <c r="I94" s="696"/>
      <c r="J94" s="265" t="s">
        <v>413</v>
      </c>
      <c r="K94" s="326">
        <v>0</v>
      </c>
      <c r="L94" s="326">
        <v>0</v>
      </c>
      <c r="M94" s="327">
        <f t="shared" si="1"/>
        <v>0</v>
      </c>
    </row>
    <row r="95" spans="1:13" ht="27.95" customHeight="1" x14ac:dyDescent="0.15">
      <c r="A95" s="201"/>
      <c r="B95" s="80"/>
      <c r="C95" s="313"/>
      <c r="D95" s="314"/>
      <c r="E95" s="314"/>
      <c r="F95" s="290"/>
      <c r="G95" s="288"/>
      <c r="H95" s="285"/>
      <c r="I95" s="697"/>
      <c r="J95" s="265" t="s">
        <v>41</v>
      </c>
      <c r="K95" s="326">
        <v>0</v>
      </c>
      <c r="L95" s="326">
        <v>0</v>
      </c>
      <c r="M95" s="327">
        <f t="shared" si="1"/>
        <v>0</v>
      </c>
    </row>
    <row r="96" spans="1:13" ht="27.95" customHeight="1" x14ac:dyDescent="0.15">
      <c r="A96" s="201"/>
      <c r="B96" s="80"/>
      <c r="C96" s="313"/>
      <c r="D96" s="314"/>
      <c r="E96" s="314"/>
      <c r="F96" s="290"/>
      <c r="G96" s="288"/>
      <c r="H96" s="285"/>
      <c r="I96" s="696" t="s">
        <v>26</v>
      </c>
      <c r="J96" s="270"/>
      <c r="K96" s="328">
        <f>SUM(K97+K98+K99+K100)</f>
        <v>0</v>
      </c>
      <c r="L96" s="328">
        <f>SUM(L97+L98+L99+L100)</f>
        <v>0</v>
      </c>
      <c r="M96" s="327">
        <f t="shared" si="1"/>
        <v>0</v>
      </c>
    </row>
    <row r="97" spans="1:13" ht="27.95" customHeight="1" x14ac:dyDescent="0.15">
      <c r="A97" s="201"/>
      <c r="B97" s="80"/>
      <c r="C97" s="313"/>
      <c r="D97" s="314"/>
      <c r="E97" s="314"/>
      <c r="F97" s="701" t="s">
        <v>677</v>
      </c>
      <c r="G97" s="694" t="s">
        <v>4</v>
      </c>
      <c r="H97" s="285"/>
      <c r="I97" s="696"/>
      <c r="J97" s="265" t="s">
        <v>414</v>
      </c>
      <c r="K97" s="326">
        <v>0</v>
      </c>
      <c r="L97" s="326">
        <v>0</v>
      </c>
      <c r="M97" s="327">
        <f t="shared" si="1"/>
        <v>0</v>
      </c>
    </row>
    <row r="98" spans="1:13" ht="27.95" customHeight="1" x14ac:dyDescent="0.15">
      <c r="A98" s="201"/>
      <c r="B98" s="80"/>
      <c r="C98" s="313"/>
      <c r="D98" s="314"/>
      <c r="E98" s="314"/>
      <c r="F98" s="701"/>
      <c r="G98" s="694"/>
      <c r="H98" s="285"/>
      <c r="I98" s="696"/>
      <c r="J98" s="265" t="s">
        <v>44</v>
      </c>
      <c r="K98" s="326">
        <v>0</v>
      </c>
      <c r="L98" s="326">
        <v>0</v>
      </c>
      <c r="M98" s="327">
        <f t="shared" si="1"/>
        <v>0</v>
      </c>
    </row>
    <row r="99" spans="1:13" ht="27.95" customHeight="1" x14ac:dyDescent="0.15">
      <c r="A99" s="201"/>
      <c r="B99" s="80"/>
      <c r="C99" s="313"/>
      <c r="D99" s="314"/>
      <c r="E99" s="314"/>
      <c r="F99" s="701"/>
      <c r="G99" s="288"/>
      <c r="H99" s="285"/>
      <c r="I99" s="696"/>
      <c r="J99" s="265" t="s">
        <v>415</v>
      </c>
      <c r="K99" s="326">
        <v>0</v>
      </c>
      <c r="L99" s="326">
        <v>0</v>
      </c>
      <c r="M99" s="327">
        <f t="shared" si="1"/>
        <v>0</v>
      </c>
    </row>
    <row r="100" spans="1:13" ht="27.95" customHeight="1" x14ac:dyDescent="0.15">
      <c r="A100" s="201"/>
      <c r="B100" s="80"/>
      <c r="C100" s="313"/>
      <c r="D100" s="314"/>
      <c r="E100" s="314"/>
      <c r="F100" s="701"/>
      <c r="G100" s="288"/>
      <c r="H100" s="286"/>
      <c r="I100" s="697"/>
      <c r="J100" s="265" t="s">
        <v>26</v>
      </c>
      <c r="K100" s="326">
        <v>0</v>
      </c>
      <c r="L100" s="326">
        <v>0</v>
      </c>
      <c r="M100" s="327">
        <f t="shared" si="1"/>
        <v>0</v>
      </c>
    </row>
    <row r="101" spans="1:13" ht="27.95" customHeight="1" x14ac:dyDescent="0.15">
      <c r="A101" s="201"/>
      <c r="B101" s="80"/>
      <c r="C101" s="313"/>
      <c r="D101" s="314"/>
      <c r="E101" s="314"/>
      <c r="F101" s="701"/>
      <c r="G101" s="288"/>
      <c r="H101" s="632" t="s">
        <v>417</v>
      </c>
      <c r="I101" s="273"/>
      <c r="J101" s="265"/>
      <c r="K101" s="326">
        <f>SUM(K102+K105+K107)</f>
        <v>0</v>
      </c>
      <c r="L101" s="326">
        <f>SUM(L102+L105+L107)</f>
        <v>0</v>
      </c>
      <c r="M101" s="327">
        <f t="shared" si="1"/>
        <v>0</v>
      </c>
    </row>
    <row r="102" spans="1:13" ht="27.95" customHeight="1" x14ac:dyDescent="0.15">
      <c r="A102" s="201"/>
      <c r="B102" s="80"/>
      <c r="C102" s="313"/>
      <c r="D102" s="314"/>
      <c r="E102" s="314"/>
      <c r="F102" s="701"/>
      <c r="G102" s="288"/>
      <c r="H102" s="633"/>
      <c r="I102" s="695" t="s">
        <v>418</v>
      </c>
      <c r="J102" s="265"/>
      <c r="K102" s="326">
        <f>SUM(K103+K104)</f>
        <v>0</v>
      </c>
      <c r="L102" s="326">
        <f>SUM(L103+L104)</f>
        <v>0</v>
      </c>
      <c r="M102" s="327">
        <f t="shared" si="1"/>
        <v>0</v>
      </c>
    </row>
    <row r="103" spans="1:13" ht="27.95" customHeight="1" x14ac:dyDescent="0.15">
      <c r="A103" s="201"/>
      <c r="B103" s="80"/>
      <c r="C103" s="313"/>
      <c r="D103" s="314"/>
      <c r="E103" s="314"/>
      <c r="F103" s="701"/>
      <c r="G103" s="288"/>
      <c r="H103" s="633"/>
      <c r="I103" s="696"/>
      <c r="J103" s="265" t="s">
        <v>419</v>
      </c>
      <c r="K103" s="326">
        <v>0</v>
      </c>
      <c r="L103" s="326">
        <v>0</v>
      </c>
      <c r="M103" s="327">
        <f t="shared" si="1"/>
        <v>0</v>
      </c>
    </row>
    <row r="104" spans="1:13" ht="27.95" customHeight="1" x14ac:dyDescent="0.15">
      <c r="A104" s="201"/>
      <c r="B104" s="80"/>
      <c r="C104" s="313"/>
      <c r="D104" s="314"/>
      <c r="E104" s="314"/>
      <c r="F104" s="701"/>
      <c r="G104" s="288"/>
      <c r="H104" s="633"/>
      <c r="I104" s="697"/>
      <c r="J104" s="265" t="s">
        <v>422</v>
      </c>
      <c r="K104" s="326">
        <v>0</v>
      </c>
      <c r="L104" s="326">
        <v>0</v>
      </c>
      <c r="M104" s="327">
        <f t="shared" si="1"/>
        <v>0</v>
      </c>
    </row>
    <row r="105" spans="1:13" ht="27.95" customHeight="1" x14ac:dyDescent="0.15">
      <c r="A105" s="201"/>
      <c r="B105" s="80"/>
      <c r="C105" s="313"/>
      <c r="D105" s="314"/>
      <c r="E105" s="314"/>
      <c r="F105" s="701"/>
      <c r="G105" s="288"/>
      <c r="H105" s="633"/>
      <c r="I105" s="695" t="s">
        <v>47</v>
      </c>
      <c r="J105" s="265"/>
      <c r="K105" s="326">
        <f>SUM(K106)</f>
        <v>0</v>
      </c>
      <c r="L105" s="326">
        <f>SUM(L106)</f>
        <v>0</v>
      </c>
      <c r="M105" s="327">
        <f t="shared" si="1"/>
        <v>0</v>
      </c>
    </row>
    <row r="106" spans="1:13" ht="27.95" customHeight="1" x14ac:dyDescent="0.15">
      <c r="A106" s="201"/>
      <c r="B106" s="80"/>
      <c r="C106" s="313"/>
      <c r="D106" s="314"/>
      <c r="E106" s="314"/>
      <c r="F106" s="701"/>
      <c r="G106" s="288"/>
      <c r="H106" s="633"/>
      <c r="I106" s="697"/>
      <c r="J106" s="265" t="s">
        <v>47</v>
      </c>
      <c r="K106" s="326">
        <v>0</v>
      </c>
      <c r="L106" s="326">
        <v>0</v>
      </c>
      <c r="M106" s="327">
        <f t="shared" si="1"/>
        <v>0</v>
      </c>
    </row>
    <row r="107" spans="1:13" ht="27.95" customHeight="1" x14ac:dyDescent="0.15">
      <c r="A107" s="201"/>
      <c r="B107" s="80"/>
      <c r="C107" s="313"/>
      <c r="D107" s="314"/>
      <c r="E107" s="314"/>
      <c r="F107" s="290"/>
      <c r="G107" s="288"/>
      <c r="H107" s="633"/>
      <c r="I107" s="695" t="s">
        <v>26</v>
      </c>
      <c r="J107" s="265"/>
      <c r="K107" s="326">
        <f>SUM(K108+K109+K110)</f>
        <v>0</v>
      </c>
      <c r="L107" s="326">
        <f>SUM(L108+L109+L110)</f>
        <v>0</v>
      </c>
      <c r="M107" s="327">
        <f t="shared" si="1"/>
        <v>0</v>
      </c>
    </row>
    <row r="108" spans="1:13" ht="27.95" customHeight="1" x14ac:dyDescent="0.15">
      <c r="A108" s="201"/>
      <c r="B108" s="80"/>
      <c r="C108" s="313"/>
      <c r="D108" s="314"/>
      <c r="E108" s="314"/>
      <c r="F108" s="290"/>
      <c r="G108" s="288"/>
      <c r="H108" s="633"/>
      <c r="I108" s="696"/>
      <c r="J108" s="265" t="s">
        <v>414</v>
      </c>
      <c r="K108" s="326">
        <v>0</v>
      </c>
      <c r="L108" s="326">
        <v>0</v>
      </c>
      <c r="M108" s="327">
        <f t="shared" si="1"/>
        <v>0</v>
      </c>
    </row>
    <row r="109" spans="1:13" ht="27.95" customHeight="1" x14ac:dyDescent="0.15">
      <c r="A109" s="201"/>
      <c r="B109" s="80"/>
      <c r="C109" s="313"/>
      <c r="D109" s="314"/>
      <c r="E109" s="314"/>
      <c r="F109" s="290"/>
      <c r="G109" s="288"/>
      <c r="H109" s="633"/>
      <c r="I109" s="696"/>
      <c r="J109" s="265" t="s">
        <v>415</v>
      </c>
      <c r="K109" s="326">
        <v>0</v>
      </c>
      <c r="L109" s="326">
        <v>0</v>
      </c>
      <c r="M109" s="327">
        <f t="shared" si="1"/>
        <v>0</v>
      </c>
    </row>
    <row r="110" spans="1:13" ht="27.95" customHeight="1" x14ac:dyDescent="0.15">
      <c r="A110" s="201"/>
      <c r="B110" s="80"/>
      <c r="C110" s="313"/>
      <c r="D110" s="314"/>
      <c r="E110" s="314"/>
      <c r="F110" s="290"/>
      <c r="G110" s="288"/>
      <c r="H110" s="635"/>
      <c r="I110" s="697"/>
      <c r="J110" s="265" t="s">
        <v>26</v>
      </c>
      <c r="K110" s="326">
        <v>0</v>
      </c>
      <c r="L110" s="326">
        <v>0</v>
      </c>
      <c r="M110" s="327">
        <f t="shared" si="1"/>
        <v>0</v>
      </c>
    </row>
    <row r="111" spans="1:13" ht="27.95" customHeight="1" x14ac:dyDescent="0.15">
      <c r="A111" s="201"/>
      <c r="B111" s="80"/>
      <c r="C111" s="313"/>
      <c r="D111" s="314"/>
      <c r="E111" s="314"/>
      <c r="F111" s="290"/>
      <c r="G111" s="288"/>
      <c r="H111" s="632" t="s">
        <v>26</v>
      </c>
      <c r="I111" s="273"/>
      <c r="J111" s="61"/>
      <c r="K111" s="326">
        <f>SUM(K112)</f>
        <v>0</v>
      </c>
      <c r="L111" s="326">
        <f>SUM(L112)</f>
        <v>0</v>
      </c>
      <c r="M111" s="327">
        <f t="shared" si="1"/>
        <v>0</v>
      </c>
    </row>
    <row r="112" spans="1:13" ht="27.95" customHeight="1" x14ac:dyDescent="0.15">
      <c r="A112" s="201"/>
      <c r="B112" s="80"/>
      <c r="C112" s="313"/>
      <c r="D112" s="314"/>
      <c r="E112" s="314"/>
      <c r="F112" s="290"/>
      <c r="G112" s="288"/>
      <c r="H112" s="633"/>
      <c r="I112" s="695" t="s">
        <v>26</v>
      </c>
      <c r="J112" s="61"/>
      <c r="K112" s="326">
        <f>SUM(K113+K114+K115)</f>
        <v>0</v>
      </c>
      <c r="L112" s="326">
        <f>SUM(L113+L114+L115)</f>
        <v>0</v>
      </c>
      <c r="M112" s="327">
        <f t="shared" si="1"/>
        <v>0</v>
      </c>
    </row>
    <row r="113" spans="1:13" ht="27.95" customHeight="1" x14ac:dyDescent="0.15">
      <c r="A113" s="201"/>
      <c r="B113" s="80"/>
      <c r="C113" s="313"/>
      <c r="D113" s="314"/>
      <c r="E113" s="314"/>
      <c r="F113" s="290"/>
      <c r="G113" s="288"/>
      <c r="H113" s="633"/>
      <c r="I113" s="696"/>
      <c r="J113" s="265" t="s">
        <v>414</v>
      </c>
      <c r="K113" s="326">
        <v>0</v>
      </c>
      <c r="L113" s="326">
        <v>0</v>
      </c>
      <c r="M113" s="327">
        <f t="shared" si="1"/>
        <v>0</v>
      </c>
    </row>
    <row r="114" spans="1:13" ht="27.95" customHeight="1" x14ac:dyDescent="0.15">
      <c r="A114" s="201"/>
      <c r="B114" s="80"/>
      <c r="C114" s="313"/>
      <c r="D114" s="314"/>
      <c r="E114" s="314"/>
      <c r="F114" s="290"/>
      <c r="G114" s="288"/>
      <c r="H114" s="633"/>
      <c r="I114" s="696"/>
      <c r="J114" s="265" t="s">
        <v>415</v>
      </c>
      <c r="K114" s="326">
        <v>0</v>
      </c>
      <c r="L114" s="326">
        <v>0</v>
      </c>
      <c r="M114" s="327">
        <f t="shared" si="1"/>
        <v>0</v>
      </c>
    </row>
    <row r="115" spans="1:13" ht="27.95" customHeight="1" x14ac:dyDescent="0.15">
      <c r="A115" s="201"/>
      <c r="B115" s="80"/>
      <c r="C115" s="313"/>
      <c r="D115" s="314"/>
      <c r="E115" s="314"/>
      <c r="F115" s="290"/>
      <c r="G115" s="288"/>
      <c r="H115" s="635"/>
      <c r="I115" s="697"/>
      <c r="J115" s="265" t="s">
        <v>26</v>
      </c>
      <c r="K115" s="326">
        <v>0</v>
      </c>
      <c r="L115" s="326">
        <v>0</v>
      </c>
      <c r="M115" s="327">
        <f t="shared" si="1"/>
        <v>0</v>
      </c>
    </row>
    <row r="116" spans="1:13" ht="27.95" customHeight="1" x14ac:dyDescent="0.15">
      <c r="A116" s="201"/>
      <c r="B116" s="80"/>
      <c r="C116" s="313"/>
      <c r="D116" s="314"/>
      <c r="E116" s="314"/>
      <c r="F116" s="290"/>
      <c r="G116" s="288"/>
      <c r="H116" s="632" t="s">
        <v>55</v>
      </c>
      <c r="I116" s="273"/>
      <c r="J116" s="265"/>
      <c r="K116" s="326">
        <f>SUM(K117)</f>
        <v>0</v>
      </c>
      <c r="L116" s="326">
        <f>SUM(L117)</f>
        <v>0</v>
      </c>
      <c r="M116" s="327">
        <f t="shared" si="1"/>
        <v>0</v>
      </c>
    </row>
    <row r="117" spans="1:13" ht="27.95" customHeight="1" x14ac:dyDescent="0.15">
      <c r="A117" s="201"/>
      <c r="B117" s="80"/>
      <c r="C117" s="313"/>
      <c r="D117" s="314"/>
      <c r="E117" s="314"/>
      <c r="F117" s="290"/>
      <c r="G117" s="288"/>
      <c r="H117" s="633"/>
      <c r="I117" s="322" t="s">
        <v>55</v>
      </c>
      <c r="J117" s="265"/>
      <c r="K117" s="326">
        <v>0</v>
      </c>
      <c r="L117" s="326">
        <v>0</v>
      </c>
      <c r="M117" s="327">
        <f t="shared" si="1"/>
        <v>0</v>
      </c>
    </row>
    <row r="118" spans="1:13" ht="27.95" customHeight="1" x14ac:dyDescent="0.15">
      <c r="A118" s="201"/>
      <c r="B118" s="80"/>
      <c r="C118" s="313"/>
      <c r="D118" s="314"/>
      <c r="E118" s="314"/>
      <c r="F118" s="290"/>
      <c r="G118" s="288"/>
      <c r="H118" s="632" t="s">
        <v>364</v>
      </c>
      <c r="I118" s="273"/>
      <c r="J118" s="265"/>
      <c r="K118" s="326">
        <f>SUM(K119)</f>
        <v>0</v>
      </c>
      <c r="L118" s="326">
        <f>SUM(L119)</f>
        <v>0</v>
      </c>
      <c r="M118" s="327">
        <f t="shared" si="1"/>
        <v>0</v>
      </c>
    </row>
    <row r="119" spans="1:13" ht="27.95" customHeight="1" x14ac:dyDescent="0.15">
      <c r="A119" s="201"/>
      <c r="B119" s="80"/>
      <c r="C119" s="313"/>
      <c r="D119" s="314"/>
      <c r="E119" s="314"/>
      <c r="F119" s="290"/>
      <c r="G119" s="288"/>
      <c r="H119" s="635"/>
      <c r="I119" s="273" t="s">
        <v>364</v>
      </c>
      <c r="J119" s="265"/>
      <c r="K119" s="326">
        <v>0</v>
      </c>
      <c r="L119" s="326">
        <v>0</v>
      </c>
      <c r="M119" s="327">
        <f t="shared" si="1"/>
        <v>0</v>
      </c>
    </row>
    <row r="120" spans="1:13" ht="27.95" customHeight="1" x14ac:dyDescent="0.15">
      <c r="A120" s="201"/>
      <c r="B120" s="80"/>
      <c r="C120" s="313"/>
      <c r="D120" s="314"/>
      <c r="E120" s="314"/>
      <c r="F120" s="290"/>
      <c r="G120" s="288"/>
      <c r="H120" s="632" t="s">
        <v>56</v>
      </c>
      <c r="I120" s="273"/>
      <c r="J120" s="265"/>
      <c r="K120" s="326">
        <f>SUM(K121)</f>
        <v>0</v>
      </c>
      <c r="L120" s="326">
        <f>SUM(L121)</f>
        <v>0</v>
      </c>
      <c r="M120" s="327">
        <f t="shared" si="1"/>
        <v>0</v>
      </c>
    </row>
    <row r="121" spans="1:13" ht="27.95" customHeight="1" x14ac:dyDescent="0.15">
      <c r="A121" s="201"/>
      <c r="B121" s="80"/>
      <c r="C121" s="313"/>
      <c r="D121" s="314"/>
      <c r="E121" s="314"/>
      <c r="F121" s="290"/>
      <c r="G121" s="288"/>
      <c r="H121" s="635"/>
      <c r="I121" s="273" t="s">
        <v>56</v>
      </c>
      <c r="J121" s="265"/>
      <c r="K121" s="326">
        <v>0</v>
      </c>
      <c r="L121" s="326">
        <v>0</v>
      </c>
      <c r="M121" s="327">
        <f t="shared" si="1"/>
        <v>0</v>
      </c>
    </row>
    <row r="122" spans="1:13" ht="27.95" customHeight="1" x14ac:dyDescent="0.15">
      <c r="A122" s="201"/>
      <c r="B122" s="80"/>
      <c r="C122" s="313"/>
      <c r="D122" s="314"/>
      <c r="E122" s="314"/>
      <c r="F122" s="290"/>
      <c r="G122" s="288"/>
      <c r="H122" s="632" t="s">
        <v>209</v>
      </c>
      <c r="I122" s="273"/>
      <c r="J122" s="265"/>
      <c r="K122" s="326">
        <f>SUM(K123+K124)</f>
        <v>0</v>
      </c>
      <c r="L122" s="326">
        <f>SUM(L123+L124)</f>
        <v>0</v>
      </c>
      <c r="M122" s="327">
        <f t="shared" si="1"/>
        <v>0</v>
      </c>
    </row>
    <row r="123" spans="1:13" ht="27.95" customHeight="1" x14ac:dyDescent="0.15">
      <c r="A123" s="201"/>
      <c r="B123" s="80"/>
      <c r="C123" s="313"/>
      <c r="D123" s="314"/>
      <c r="E123" s="314"/>
      <c r="F123" s="290"/>
      <c r="G123" s="288"/>
      <c r="H123" s="633"/>
      <c r="I123" s="273" t="s">
        <v>425</v>
      </c>
      <c r="J123" s="265"/>
      <c r="K123" s="326">
        <v>0</v>
      </c>
      <c r="L123" s="326">
        <v>0</v>
      </c>
      <c r="M123" s="327">
        <f t="shared" si="1"/>
        <v>0</v>
      </c>
    </row>
    <row r="124" spans="1:13" ht="27.95" customHeight="1" x14ac:dyDescent="0.15">
      <c r="A124" s="201"/>
      <c r="B124" s="80"/>
      <c r="C124" s="313"/>
      <c r="D124" s="314"/>
      <c r="E124" s="314"/>
      <c r="F124" s="290"/>
      <c r="G124" s="288"/>
      <c r="H124" s="633"/>
      <c r="I124" s="695" t="s">
        <v>427</v>
      </c>
      <c r="J124" s="265"/>
      <c r="K124" s="326">
        <f>SUM(K125+K126)</f>
        <v>0</v>
      </c>
      <c r="L124" s="326">
        <f>SUM(L125+L126)</f>
        <v>0</v>
      </c>
      <c r="M124" s="327">
        <f t="shared" si="1"/>
        <v>0</v>
      </c>
    </row>
    <row r="125" spans="1:13" ht="27.95" customHeight="1" x14ac:dyDescent="0.15">
      <c r="A125" s="201"/>
      <c r="B125" s="80"/>
      <c r="C125" s="313"/>
      <c r="D125" s="314"/>
      <c r="E125" s="314"/>
      <c r="F125" s="290"/>
      <c r="G125" s="288"/>
      <c r="H125" s="633"/>
      <c r="I125" s="696"/>
      <c r="J125" s="265" t="s">
        <v>428</v>
      </c>
      <c r="K125" s="326">
        <v>0</v>
      </c>
      <c r="L125" s="326">
        <v>0</v>
      </c>
      <c r="M125" s="327">
        <f t="shared" si="1"/>
        <v>0</v>
      </c>
    </row>
    <row r="126" spans="1:13" ht="27.95" customHeight="1" x14ac:dyDescent="0.15">
      <c r="A126" s="201"/>
      <c r="B126" s="80"/>
      <c r="C126" s="313"/>
      <c r="D126" s="314"/>
      <c r="E126" s="314"/>
      <c r="F126" s="290"/>
      <c r="G126" s="288"/>
      <c r="H126" s="635"/>
      <c r="I126" s="697"/>
      <c r="J126" s="265" t="s">
        <v>427</v>
      </c>
      <c r="K126" s="326">
        <v>0</v>
      </c>
      <c r="L126" s="326">
        <v>0</v>
      </c>
      <c r="M126" s="327">
        <f t="shared" si="1"/>
        <v>0</v>
      </c>
    </row>
    <row r="127" spans="1:13" ht="27.95" customHeight="1" x14ac:dyDescent="0.15">
      <c r="A127" s="201"/>
      <c r="B127" s="80"/>
      <c r="C127" s="313"/>
      <c r="D127" s="314"/>
      <c r="E127" s="314"/>
      <c r="F127" s="291"/>
      <c r="G127" s="289"/>
      <c r="H127" s="713" t="s">
        <v>433</v>
      </c>
      <c r="I127" s="741"/>
      <c r="J127" s="742"/>
      <c r="K127" s="387">
        <f>SUM(K5+K10+K15+K29+K46+K49+K52+K101+K111+K116+K118+K120+K122)</f>
        <v>2759</v>
      </c>
      <c r="L127" s="387">
        <f>SUM(L5+L10+L15+L29+L46+L49+L52+L101+L111+L116+L118+L120+L122)</f>
        <v>0</v>
      </c>
      <c r="M127" s="388">
        <f t="shared" si="1"/>
        <v>2759</v>
      </c>
    </row>
    <row r="128" spans="1:13" ht="27.95" customHeight="1" x14ac:dyDescent="0.15">
      <c r="A128" s="201"/>
      <c r="B128" s="80"/>
      <c r="C128" s="313"/>
      <c r="D128" s="314"/>
      <c r="E128" s="314"/>
      <c r="F128" s="292"/>
      <c r="G128" s="712" t="s">
        <v>65</v>
      </c>
      <c r="H128" s="632" t="s">
        <v>66</v>
      </c>
      <c r="I128" s="273"/>
      <c r="J128" s="61"/>
      <c r="K128" s="326">
        <f>SUM(K129+K130+K134+K137+K140+K141+K142)</f>
        <v>0</v>
      </c>
      <c r="L128" s="326">
        <f>SUM(L129+L130+L134+L137+L140+L141+L142)</f>
        <v>0</v>
      </c>
      <c r="M128" s="327">
        <f t="shared" si="1"/>
        <v>0</v>
      </c>
    </row>
    <row r="129" spans="1:13" ht="27.95" customHeight="1" x14ac:dyDescent="0.15">
      <c r="A129" s="201"/>
      <c r="B129" s="80"/>
      <c r="C129" s="313"/>
      <c r="D129" s="314"/>
      <c r="E129" s="314"/>
      <c r="F129" s="701" t="s">
        <v>677</v>
      </c>
      <c r="G129" s="694"/>
      <c r="H129" s="633"/>
      <c r="I129" s="273" t="s">
        <v>434</v>
      </c>
      <c r="J129" s="61"/>
      <c r="K129" s="326">
        <v>0</v>
      </c>
      <c r="L129" s="326">
        <v>0</v>
      </c>
      <c r="M129" s="327">
        <f t="shared" si="1"/>
        <v>0</v>
      </c>
    </row>
    <row r="130" spans="1:13" ht="27.95" customHeight="1" x14ac:dyDescent="0.15">
      <c r="A130" s="201"/>
      <c r="B130" s="80"/>
      <c r="C130" s="313"/>
      <c r="D130" s="314"/>
      <c r="E130" s="314"/>
      <c r="F130" s="701"/>
      <c r="G130" s="694"/>
      <c r="H130" s="633"/>
      <c r="I130" s="695" t="s">
        <v>435</v>
      </c>
      <c r="J130" s="61"/>
      <c r="K130" s="326">
        <f>SUM(K131+K132+K133)</f>
        <v>0</v>
      </c>
      <c r="L130" s="326">
        <f>SUM(L131+L132+L133)</f>
        <v>0</v>
      </c>
      <c r="M130" s="327">
        <f t="shared" si="1"/>
        <v>0</v>
      </c>
    </row>
    <row r="131" spans="1:13" ht="27.95" customHeight="1" x14ac:dyDescent="0.15">
      <c r="A131" s="201"/>
      <c r="B131" s="80"/>
      <c r="C131" s="313"/>
      <c r="D131" s="314"/>
      <c r="E131" s="314"/>
      <c r="F131" s="701"/>
      <c r="G131" s="694"/>
      <c r="H131" s="633"/>
      <c r="I131" s="696"/>
      <c r="J131" s="265" t="s">
        <v>435</v>
      </c>
      <c r="K131" s="326">
        <v>0</v>
      </c>
      <c r="L131" s="326">
        <v>0</v>
      </c>
      <c r="M131" s="327">
        <f t="shared" si="1"/>
        <v>0</v>
      </c>
    </row>
    <row r="132" spans="1:13" ht="27.95" customHeight="1" x14ac:dyDescent="0.15">
      <c r="A132" s="201"/>
      <c r="B132" s="80"/>
      <c r="C132" s="313"/>
      <c r="D132" s="314"/>
      <c r="E132" s="314"/>
      <c r="F132" s="701"/>
      <c r="G132" s="282"/>
      <c r="H132" s="633"/>
      <c r="I132" s="696"/>
      <c r="J132" s="265" t="s">
        <v>437</v>
      </c>
      <c r="K132" s="326">
        <v>0</v>
      </c>
      <c r="L132" s="326">
        <v>0</v>
      </c>
      <c r="M132" s="327">
        <f t="shared" si="1"/>
        <v>0</v>
      </c>
    </row>
    <row r="133" spans="1:13" ht="27.95" customHeight="1" x14ac:dyDescent="0.15">
      <c r="A133" s="201"/>
      <c r="B133" s="80"/>
      <c r="C133" s="313"/>
      <c r="D133" s="314"/>
      <c r="E133" s="314"/>
      <c r="F133" s="701"/>
      <c r="G133" s="282"/>
      <c r="H133" s="633"/>
      <c r="I133" s="697"/>
      <c r="J133" s="265" t="s">
        <v>438</v>
      </c>
      <c r="K133" s="326">
        <v>0</v>
      </c>
      <c r="L133" s="326">
        <v>0</v>
      </c>
      <c r="M133" s="327">
        <f t="shared" si="1"/>
        <v>0</v>
      </c>
    </row>
    <row r="134" spans="1:13" ht="27.95" customHeight="1" x14ac:dyDescent="0.15">
      <c r="A134" s="201"/>
      <c r="B134" s="80"/>
      <c r="C134" s="313"/>
      <c r="D134" s="314"/>
      <c r="E134" s="314"/>
      <c r="F134" s="701"/>
      <c r="G134" s="282"/>
      <c r="H134" s="633"/>
      <c r="I134" s="695" t="s">
        <v>439</v>
      </c>
      <c r="J134" s="265"/>
      <c r="K134" s="326">
        <f>SUM(K135+K136)</f>
        <v>0</v>
      </c>
      <c r="L134" s="326">
        <f>SUM(L135+L136)</f>
        <v>0</v>
      </c>
      <c r="M134" s="327">
        <f t="shared" ref="M134:M197" si="2">SUM(K134-L134)</f>
        <v>0</v>
      </c>
    </row>
    <row r="135" spans="1:13" ht="27.95" customHeight="1" x14ac:dyDescent="0.15">
      <c r="A135" s="201"/>
      <c r="B135" s="80"/>
      <c r="C135" s="313"/>
      <c r="D135" s="314"/>
      <c r="E135" s="314"/>
      <c r="F135" s="701"/>
      <c r="G135" s="282"/>
      <c r="H135" s="633"/>
      <c r="I135" s="696"/>
      <c r="J135" s="265" t="s">
        <v>439</v>
      </c>
      <c r="K135" s="326">
        <v>0</v>
      </c>
      <c r="L135" s="326">
        <v>0</v>
      </c>
      <c r="M135" s="327">
        <f t="shared" si="2"/>
        <v>0</v>
      </c>
    </row>
    <row r="136" spans="1:13" ht="27.95" customHeight="1" x14ac:dyDescent="0.15">
      <c r="A136" s="201"/>
      <c r="B136" s="80"/>
      <c r="C136" s="313"/>
      <c r="D136" s="314"/>
      <c r="E136" s="314"/>
      <c r="F136" s="701"/>
      <c r="G136" s="282"/>
      <c r="H136" s="633"/>
      <c r="I136" s="697"/>
      <c r="J136" s="265" t="s">
        <v>440</v>
      </c>
      <c r="K136" s="326">
        <v>0</v>
      </c>
      <c r="L136" s="326">
        <v>0</v>
      </c>
      <c r="M136" s="327">
        <f t="shared" si="2"/>
        <v>0</v>
      </c>
    </row>
    <row r="137" spans="1:13" ht="27.95" customHeight="1" x14ac:dyDescent="0.15">
      <c r="A137" s="201"/>
      <c r="B137" s="80"/>
      <c r="C137" s="313"/>
      <c r="D137" s="314"/>
      <c r="E137" s="314"/>
      <c r="F137" s="701"/>
      <c r="G137" s="282"/>
      <c r="H137" s="633"/>
      <c r="I137" s="695" t="s">
        <v>441</v>
      </c>
      <c r="J137" s="265"/>
      <c r="K137" s="326">
        <f>SUM(K138+K139)</f>
        <v>0</v>
      </c>
      <c r="L137" s="326">
        <f>SUM(L138+L139)</f>
        <v>0</v>
      </c>
      <c r="M137" s="327">
        <f t="shared" si="2"/>
        <v>0</v>
      </c>
    </row>
    <row r="138" spans="1:13" ht="27.95" customHeight="1" x14ac:dyDescent="0.15">
      <c r="A138" s="201"/>
      <c r="B138" s="80"/>
      <c r="C138" s="313"/>
      <c r="D138" s="314"/>
      <c r="E138" s="314"/>
      <c r="F138" s="701"/>
      <c r="G138" s="282"/>
      <c r="H138" s="633"/>
      <c r="I138" s="696"/>
      <c r="J138" s="265" t="s">
        <v>441</v>
      </c>
      <c r="K138" s="326">
        <v>0</v>
      </c>
      <c r="L138" s="326">
        <v>0</v>
      </c>
      <c r="M138" s="327">
        <f t="shared" si="2"/>
        <v>0</v>
      </c>
    </row>
    <row r="139" spans="1:13" ht="27.95" customHeight="1" x14ac:dyDescent="0.15">
      <c r="A139" s="201"/>
      <c r="B139" s="80"/>
      <c r="C139" s="313"/>
      <c r="D139" s="314"/>
      <c r="E139" s="314"/>
      <c r="F139" s="290"/>
      <c r="G139" s="282"/>
      <c r="H139" s="633"/>
      <c r="I139" s="697"/>
      <c r="J139" s="265" t="s">
        <v>443</v>
      </c>
      <c r="K139" s="326">
        <v>0</v>
      </c>
      <c r="L139" s="326">
        <v>0</v>
      </c>
      <c r="M139" s="327">
        <f t="shared" si="2"/>
        <v>0</v>
      </c>
    </row>
    <row r="140" spans="1:13" ht="27.95" customHeight="1" x14ac:dyDescent="0.15">
      <c r="A140" s="201"/>
      <c r="B140" s="80"/>
      <c r="C140" s="313"/>
      <c r="D140" s="314"/>
      <c r="E140" s="314"/>
      <c r="F140" s="290"/>
      <c r="G140" s="282"/>
      <c r="H140" s="633"/>
      <c r="I140" s="273" t="s">
        <v>444</v>
      </c>
      <c r="J140" s="61"/>
      <c r="K140" s="326">
        <v>0</v>
      </c>
      <c r="L140" s="326">
        <v>0</v>
      </c>
      <c r="M140" s="327">
        <f t="shared" si="2"/>
        <v>0</v>
      </c>
    </row>
    <row r="141" spans="1:13" ht="27.95" customHeight="1" x14ac:dyDescent="0.15">
      <c r="A141" s="201"/>
      <c r="B141" s="80"/>
      <c r="C141" s="313"/>
      <c r="D141" s="314"/>
      <c r="E141" s="314"/>
      <c r="F141" s="290"/>
      <c r="G141" s="282"/>
      <c r="H141" s="633"/>
      <c r="I141" s="273" t="s">
        <v>447</v>
      </c>
      <c r="J141" s="61"/>
      <c r="K141" s="326">
        <v>0</v>
      </c>
      <c r="L141" s="326">
        <v>0</v>
      </c>
      <c r="M141" s="327">
        <f t="shared" si="2"/>
        <v>0</v>
      </c>
    </row>
    <row r="142" spans="1:13" ht="27.95" customHeight="1" x14ac:dyDescent="0.15">
      <c r="A142" s="201"/>
      <c r="B142" s="80"/>
      <c r="C142" s="313"/>
      <c r="D142" s="314"/>
      <c r="E142" s="314"/>
      <c r="F142" s="290"/>
      <c r="G142" s="282"/>
      <c r="H142" s="633"/>
      <c r="I142" s="695" t="s">
        <v>445</v>
      </c>
      <c r="J142" s="61"/>
      <c r="K142" s="326">
        <f>SUM(K143+K144)</f>
        <v>0</v>
      </c>
      <c r="L142" s="326">
        <f>SUM(L143+L144)</f>
        <v>0</v>
      </c>
      <c r="M142" s="327">
        <f t="shared" si="2"/>
        <v>0</v>
      </c>
    </row>
    <row r="143" spans="1:13" ht="27.95" customHeight="1" x14ac:dyDescent="0.15">
      <c r="A143" s="201"/>
      <c r="B143" s="80"/>
      <c r="C143" s="313"/>
      <c r="D143" s="314"/>
      <c r="E143" s="314"/>
      <c r="F143" s="290"/>
      <c r="G143" s="282"/>
      <c r="H143" s="633"/>
      <c r="I143" s="696"/>
      <c r="J143" s="265" t="s">
        <v>75</v>
      </c>
      <c r="K143" s="326">
        <v>0</v>
      </c>
      <c r="L143" s="326">
        <v>0</v>
      </c>
      <c r="M143" s="327">
        <f t="shared" si="2"/>
        <v>0</v>
      </c>
    </row>
    <row r="144" spans="1:13" ht="27.95" customHeight="1" x14ac:dyDescent="0.15">
      <c r="A144" s="201"/>
      <c r="B144" s="80"/>
      <c r="C144" s="313"/>
      <c r="D144" s="314"/>
      <c r="E144" s="314"/>
      <c r="F144" s="290"/>
      <c r="G144" s="282"/>
      <c r="H144" s="635"/>
      <c r="I144" s="697"/>
      <c r="J144" s="265" t="s">
        <v>445</v>
      </c>
      <c r="K144" s="326">
        <v>0</v>
      </c>
      <c r="L144" s="326">
        <v>0</v>
      </c>
      <c r="M144" s="327">
        <f t="shared" si="2"/>
        <v>0</v>
      </c>
    </row>
    <row r="145" spans="1:13" ht="27.95" customHeight="1" x14ac:dyDescent="0.15">
      <c r="A145" s="201"/>
      <c r="B145" s="80"/>
      <c r="C145" s="313"/>
      <c r="D145" s="314"/>
      <c r="E145" s="314"/>
      <c r="F145" s="290"/>
      <c r="G145" s="282"/>
      <c r="H145" s="632" t="s">
        <v>687</v>
      </c>
      <c r="I145" s="335"/>
      <c r="J145" s="265"/>
      <c r="K145" s="326">
        <f>SUM(K146+K149+K150+K151+K152+K155+K156+K157+K158+K159+K160+K161+K162+K163+K164+K165+K166)</f>
        <v>0</v>
      </c>
      <c r="L145" s="326">
        <f>SUM(L146+L149+L150+L151+L152+L155+L156+L157+L158+L159+L160+L161+L162+L163+L164+L165+L166)</f>
        <v>0</v>
      </c>
      <c r="M145" s="327">
        <f t="shared" si="2"/>
        <v>0</v>
      </c>
    </row>
    <row r="146" spans="1:13" ht="27.95" customHeight="1" x14ac:dyDescent="0.15">
      <c r="A146" s="201"/>
      <c r="B146" s="80"/>
      <c r="C146" s="313"/>
      <c r="D146" s="314"/>
      <c r="E146" s="314"/>
      <c r="F146" s="290"/>
      <c r="G146" s="282"/>
      <c r="H146" s="633"/>
      <c r="I146" s="695" t="s">
        <v>474</v>
      </c>
      <c r="J146" s="265"/>
      <c r="K146" s="326">
        <f>SUM(K147+K148)</f>
        <v>0</v>
      </c>
      <c r="L146" s="326">
        <f>SUM(L147+L148)</f>
        <v>0</v>
      </c>
      <c r="M146" s="327">
        <f t="shared" si="2"/>
        <v>0</v>
      </c>
    </row>
    <row r="147" spans="1:13" ht="27.95" customHeight="1" x14ac:dyDescent="0.15">
      <c r="A147" s="201"/>
      <c r="B147" s="80"/>
      <c r="C147" s="313"/>
      <c r="D147" s="314"/>
      <c r="E147" s="314"/>
      <c r="F147" s="290"/>
      <c r="G147" s="282"/>
      <c r="H147" s="633"/>
      <c r="I147" s="696"/>
      <c r="J147" s="265" t="s">
        <v>475</v>
      </c>
      <c r="K147" s="326">
        <v>0</v>
      </c>
      <c r="L147" s="326">
        <v>0</v>
      </c>
      <c r="M147" s="327">
        <f t="shared" si="2"/>
        <v>0</v>
      </c>
    </row>
    <row r="148" spans="1:13" ht="27.95" customHeight="1" x14ac:dyDescent="0.15">
      <c r="A148" s="201"/>
      <c r="B148" s="80"/>
      <c r="C148" s="313"/>
      <c r="D148" s="314"/>
      <c r="E148" s="314"/>
      <c r="F148" s="290"/>
      <c r="G148" s="282"/>
      <c r="H148" s="633"/>
      <c r="I148" s="697"/>
      <c r="J148" s="265" t="s">
        <v>476</v>
      </c>
      <c r="K148" s="326">
        <v>0</v>
      </c>
      <c r="L148" s="326">
        <v>0</v>
      </c>
      <c r="M148" s="327">
        <f t="shared" si="2"/>
        <v>0</v>
      </c>
    </row>
    <row r="149" spans="1:13" ht="27.95" customHeight="1" x14ac:dyDescent="0.15">
      <c r="A149" s="201"/>
      <c r="B149" s="80"/>
      <c r="C149" s="313"/>
      <c r="D149" s="314"/>
      <c r="E149" s="314"/>
      <c r="F149" s="290"/>
      <c r="G149" s="282"/>
      <c r="H149" s="633"/>
      <c r="I149" s="273" t="s">
        <v>477</v>
      </c>
      <c r="J149" s="265"/>
      <c r="K149" s="326">
        <v>0</v>
      </c>
      <c r="L149" s="326">
        <v>0</v>
      </c>
      <c r="M149" s="327">
        <f t="shared" si="2"/>
        <v>0</v>
      </c>
    </row>
    <row r="150" spans="1:13" ht="27.95" customHeight="1" x14ac:dyDescent="0.15">
      <c r="A150" s="201"/>
      <c r="B150" s="80"/>
      <c r="C150" s="313"/>
      <c r="D150" s="314"/>
      <c r="E150" s="314"/>
      <c r="F150" s="290"/>
      <c r="G150" s="282"/>
      <c r="H150" s="633"/>
      <c r="I150" s="273" t="s">
        <v>457</v>
      </c>
      <c r="J150" s="265"/>
      <c r="K150" s="326">
        <v>0</v>
      </c>
      <c r="L150" s="326">
        <v>0</v>
      </c>
      <c r="M150" s="327">
        <f t="shared" si="2"/>
        <v>0</v>
      </c>
    </row>
    <row r="151" spans="1:13" ht="27.95" customHeight="1" x14ac:dyDescent="0.15">
      <c r="A151" s="201"/>
      <c r="B151" s="80"/>
      <c r="C151" s="313"/>
      <c r="D151" s="314"/>
      <c r="E151" s="314"/>
      <c r="F151" s="290"/>
      <c r="G151" s="282"/>
      <c r="H151" s="633"/>
      <c r="I151" s="273" t="s">
        <v>489</v>
      </c>
      <c r="J151" s="265"/>
      <c r="K151" s="326">
        <v>0</v>
      </c>
      <c r="L151" s="326">
        <v>0</v>
      </c>
      <c r="M151" s="327">
        <f t="shared" si="2"/>
        <v>0</v>
      </c>
    </row>
    <row r="152" spans="1:13" ht="27.95" customHeight="1" x14ac:dyDescent="0.15">
      <c r="A152" s="201"/>
      <c r="B152" s="80"/>
      <c r="C152" s="313"/>
      <c r="D152" s="314"/>
      <c r="E152" s="314"/>
      <c r="F152" s="290"/>
      <c r="G152" s="282"/>
      <c r="H152" s="633"/>
      <c r="I152" s="695" t="s">
        <v>458</v>
      </c>
      <c r="J152" s="265"/>
      <c r="K152" s="326">
        <f>SUM(K153+K154)</f>
        <v>0</v>
      </c>
      <c r="L152" s="326">
        <f>SUM(L153+L154)</f>
        <v>0</v>
      </c>
      <c r="M152" s="327">
        <f t="shared" si="2"/>
        <v>0</v>
      </c>
    </row>
    <row r="153" spans="1:13" ht="27.95" customHeight="1" x14ac:dyDescent="0.15">
      <c r="A153" s="201"/>
      <c r="B153" s="80"/>
      <c r="C153" s="313"/>
      <c r="D153" s="314"/>
      <c r="E153" s="314"/>
      <c r="F153" s="290"/>
      <c r="G153" s="282"/>
      <c r="H153" s="633"/>
      <c r="I153" s="696"/>
      <c r="J153" s="265" t="s">
        <v>458</v>
      </c>
      <c r="K153" s="326">
        <v>0</v>
      </c>
      <c r="L153" s="326">
        <v>0</v>
      </c>
      <c r="M153" s="327">
        <f t="shared" si="2"/>
        <v>0</v>
      </c>
    </row>
    <row r="154" spans="1:13" ht="27.95" customHeight="1" x14ac:dyDescent="0.15">
      <c r="A154" s="201"/>
      <c r="B154" s="80"/>
      <c r="C154" s="313"/>
      <c r="D154" s="314"/>
      <c r="E154" s="314"/>
      <c r="F154" s="290"/>
      <c r="G154" s="282"/>
      <c r="H154" s="633"/>
      <c r="I154" s="697"/>
      <c r="J154" s="265" t="s">
        <v>485</v>
      </c>
      <c r="K154" s="326">
        <v>0</v>
      </c>
      <c r="L154" s="326">
        <v>0</v>
      </c>
      <c r="M154" s="327">
        <f t="shared" si="2"/>
        <v>0</v>
      </c>
    </row>
    <row r="155" spans="1:13" ht="27.95" customHeight="1" x14ac:dyDescent="0.15">
      <c r="A155" s="201"/>
      <c r="B155" s="80"/>
      <c r="C155" s="313"/>
      <c r="D155" s="314"/>
      <c r="E155" s="314"/>
      <c r="F155" s="290"/>
      <c r="G155" s="282"/>
      <c r="H155" s="633"/>
      <c r="I155" s="273" t="s">
        <v>465</v>
      </c>
      <c r="J155" s="265"/>
      <c r="K155" s="326">
        <v>0</v>
      </c>
      <c r="L155" s="326">
        <v>0</v>
      </c>
      <c r="M155" s="327">
        <f t="shared" si="2"/>
        <v>0</v>
      </c>
    </row>
    <row r="156" spans="1:13" ht="27.95" customHeight="1" x14ac:dyDescent="0.15">
      <c r="A156" s="201"/>
      <c r="B156" s="80"/>
      <c r="C156" s="313"/>
      <c r="D156" s="314"/>
      <c r="E156" s="314"/>
      <c r="F156" s="290"/>
      <c r="G156" s="282"/>
      <c r="H156" s="633"/>
      <c r="I156" s="273" t="s">
        <v>466</v>
      </c>
      <c r="J156" s="61"/>
      <c r="K156" s="326">
        <v>0</v>
      </c>
      <c r="L156" s="326">
        <v>0</v>
      </c>
      <c r="M156" s="327">
        <f t="shared" si="2"/>
        <v>0</v>
      </c>
    </row>
    <row r="157" spans="1:13" ht="27.95" customHeight="1" x14ac:dyDescent="0.15">
      <c r="A157" s="201"/>
      <c r="B157" s="80"/>
      <c r="C157" s="313"/>
      <c r="D157" s="314"/>
      <c r="E157" s="314"/>
      <c r="F157" s="290"/>
      <c r="G157" s="282"/>
      <c r="H157" s="633"/>
      <c r="I157" s="273" t="s">
        <v>488</v>
      </c>
      <c r="J157" s="61"/>
      <c r="K157" s="326">
        <v>0</v>
      </c>
      <c r="L157" s="326">
        <v>0</v>
      </c>
      <c r="M157" s="327">
        <f t="shared" si="2"/>
        <v>0</v>
      </c>
    </row>
    <row r="158" spans="1:13" ht="27.95" customHeight="1" x14ac:dyDescent="0.15">
      <c r="A158" s="201"/>
      <c r="B158" s="80"/>
      <c r="C158" s="313"/>
      <c r="D158" s="314"/>
      <c r="E158" s="314"/>
      <c r="F158" s="290"/>
      <c r="G158" s="282"/>
      <c r="H158" s="633"/>
      <c r="I158" s="273" t="s">
        <v>473</v>
      </c>
      <c r="J158" s="61"/>
      <c r="K158" s="326">
        <v>0</v>
      </c>
      <c r="L158" s="326">
        <v>0</v>
      </c>
      <c r="M158" s="327">
        <f t="shared" si="2"/>
        <v>0</v>
      </c>
    </row>
    <row r="159" spans="1:13" ht="27.95" customHeight="1" x14ac:dyDescent="0.15">
      <c r="A159" s="201"/>
      <c r="B159" s="80"/>
      <c r="C159" s="313"/>
      <c r="D159" s="314"/>
      <c r="E159" s="314"/>
      <c r="F159" s="290"/>
      <c r="G159" s="282"/>
      <c r="H159" s="633"/>
      <c r="I159" s="273" t="s">
        <v>586</v>
      </c>
      <c r="J159" s="61"/>
      <c r="K159" s="326">
        <v>0</v>
      </c>
      <c r="L159" s="326">
        <v>0</v>
      </c>
      <c r="M159" s="327">
        <f t="shared" si="2"/>
        <v>0</v>
      </c>
    </row>
    <row r="160" spans="1:13" ht="27.95" customHeight="1" x14ac:dyDescent="0.15">
      <c r="A160" s="201"/>
      <c r="B160" s="80"/>
      <c r="C160" s="313"/>
      <c r="D160" s="314"/>
      <c r="E160" s="314"/>
      <c r="F160" s="290"/>
      <c r="G160" s="282"/>
      <c r="H160" s="633"/>
      <c r="I160" s="273" t="s">
        <v>478</v>
      </c>
      <c r="J160" s="61"/>
      <c r="K160" s="326">
        <v>0</v>
      </c>
      <c r="L160" s="326">
        <v>0</v>
      </c>
      <c r="M160" s="327">
        <f t="shared" si="2"/>
        <v>0</v>
      </c>
    </row>
    <row r="161" spans="1:13" ht="27.95" customHeight="1" x14ac:dyDescent="0.15">
      <c r="A161" s="201"/>
      <c r="B161" s="80"/>
      <c r="C161" s="313"/>
      <c r="D161" s="314"/>
      <c r="E161" s="314"/>
      <c r="F161" s="290"/>
      <c r="G161" s="282"/>
      <c r="H161" s="633"/>
      <c r="I161" s="273" t="s">
        <v>479</v>
      </c>
      <c r="J161" s="61"/>
      <c r="K161" s="326">
        <v>0</v>
      </c>
      <c r="L161" s="326">
        <v>0</v>
      </c>
      <c r="M161" s="327">
        <f t="shared" si="2"/>
        <v>0</v>
      </c>
    </row>
    <row r="162" spans="1:13" ht="27.95" customHeight="1" x14ac:dyDescent="0.15">
      <c r="A162" s="201"/>
      <c r="B162" s="80"/>
      <c r="C162" s="313"/>
      <c r="D162" s="314"/>
      <c r="E162" s="314"/>
      <c r="F162" s="290"/>
      <c r="G162" s="282"/>
      <c r="H162" s="633"/>
      <c r="I162" s="273" t="s">
        <v>480</v>
      </c>
      <c r="J162" s="61"/>
      <c r="K162" s="326">
        <v>0</v>
      </c>
      <c r="L162" s="326">
        <v>0</v>
      </c>
      <c r="M162" s="327">
        <f t="shared" si="2"/>
        <v>0</v>
      </c>
    </row>
    <row r="163" spans="1:13" ht="27.95" customHeight="1" x14ac:dyDescent="0.15">
      <c r="A163" s="201"/>
      <c r="B163" s="80"/>
      <c r="C163" s="313"/>
      <c r="D163" s="314"/>
      <c r="E163" s="314"/>
      <c r="F163" s="290"/>
      <c r="G163" s="282"/>
      <c r="H163" s="633"/>
      <c r="I163" s="273" t="s">
        <v>481</v>
      </c>
      <c r="J163" s="61"/>
      <c r="K163" s="326">
        <v>0</v>
      </c>
      <c r="L163" s="326">
        <v>0</v>
      </c>
      <c r="M163" s="327">
        <f t="shared" si="2"/>
        <v>0</v>
      </c>
    </row>
    <row r="164" spans="1:13" ht="27.95" customHeight="1" x14ac:dyDescent="0.15">
      <c r="A164" s="201"/>
      <c r="B164" s="80"/>
      <c r="C164" s="313"/>
      <c r="D164" s="314"/>
      <c r="E164" s="314"/>
      <c r="F164" s="290"/>
      <c r="G164" s="282"/>
      <c r="H164" s="633"/>
      <c r="I164" s="273" t="s">
        <v>482</v>
      </c>
      <c r="J164" s="61"/>
      <c r="K164" s="326">
        <v>0</v>
      </c>
      <c r="L164" s="326">
        <v>0</v>
      </c>
      <c r="M164" s="327">
        <f t="shared" si="2"/>
        <v>0</v>
      </c>
    </row>
    <row r="165" spans="1:13" ht="27.95" customHeight="1" x14ac:dyDescent="0.15">
      <c r="A165" s="201"/>
      <c r="B165" s="80"/>
      <c r="C165" s="313"/>
      <c r="D165" s="314"/>
      <c r="E165" s="314"/>
      <c r="F165" s="290"/>
      <c r="G165" s="282"/>
      <c r="H165" s="633"/>
      <c r="I165" s="273" t="s">
        <v>490</v>
      </c>
      <c r="J165" s="61"/>
      <c r="K165" s="326">
        <v>0</v>
      </c>
      <c r="L165" s="326">
        <v>0</v>
      </c>
      <c r="M165" s="327">
        <f t="shared" si="2"/>
        <v>0</v>
      </c>
    </row>
    <row r="166" spans="1:13" ht="27.95" customHeight="1" x14ac:dyDescent="0.15">
      <c r="A166" s="201"/>
      <c r="B166" s="80"/>
      <c r="C166" s="313"/>
      <c r="D166" s="314"/>
      <c r="E166" s="314"/>
      <c r="F166" s="291"/>
      <c r="G166" s="283"/>
      <c r="H166" s="635"/>
      <c r="I166" s="273" t="s">
        <v>472</v>
      </c>
      <c r="J166" s="61"/>
      <c r="K166" s="326">
        <v>0</v>
      </c>
      <c r="L166" s="326">
        <v>0</v>
      </c>
      <c r="M166" s="327">
        <f t="shared" si="2"/>
        <v>0</v>
      </c>
    </row>
    <row r="167" spans="1:13" ht="27.95" customHeight="1" x14ac:dyDescent="0.15">
      <c r="A167" s="201"/>
      <c r="B167" s="80"/>
      <c r="C167" s="313"/>
      <c r="D167" s="314"/>
      <c r="E167" s="314"/>
      <c r="F167" s="290"/>
      <c r="G167" s="282"/>
      <c r="H167" s="632" t="s">
        <v>688</v>
      </c>
      <c r="I167" s="273"/>
      <c r="J167" s="61"/>
      <c r="K167" s="326">
        <f>SUM(K168+K169+K170+K173+K174+K177+K178+K179+K180+K181+K182+K183+K184+K189+K190+K191+K192+K193+K194+K195+K196+K197)</f>
        <v>0</v>
      </c>
      <c r="L167" s="326">
        <f>SUM(L168+L169+L170+L173+L174+L177+L178+L179+L180+L181+L182+L183+L184+L189+L190+L191+L192+L193+L194+L195+L196+L197)</f>
        <v>0</v>
      </c>
      <c r="M167" s="327">
        <f t="shared" si="2"/>
        <v>0</v>
      </c>
    </row>
    <row r="168" spans="1:13" ht="27.95" customHeight="1" x14ac:dyDescent="0.15">
      <c r="A168" s="201"/>
      <c r="B168" s="80"/>
      <c r="C168" s="313"/>
      <c r="D168" s="314"/>
      <c r="E168" s="314"/>
      <c r="F168" s="290"/>
      <c r="G168" s="748" t="s">
        <v>680</v>
      </c>
      <c r="H168" s="633"/>
      <c r="I168" s="273" t="s">
        <v>448</v>
      </c>
      <c r="J168" s="61"/>
      <c r="K168" s="326">
        <v>0</v>
      </c>
      <c r="L168" s="326">
        <v>0</v>
      </c>
      <c r="M168" s="327">
        <f t="shared" si="2"/>
        <v>0</v>
      </c>
    </row>
    <row r="169" spans="1:13" ht="27.95" customHeight="1" x14ac:dyDescent="0.15">
      <c r="A169" s="201"/>
      <c r="B169" s="80"/>
      <c r="C169" s="313"/>
      <c r="D169" s="314"/>
      <c r="E169" s="314"/>
      <c r="F169" s="290"/>
      <c r="G169" s="748"/>
      <c r="H169" s="285"/>
      <c r="I169" s="273" t="s">
        <v>452</v>
      </c>
      <c r="J169" s="61"/>
      <c r="K169" s="326">
        <v>0</v>
      </c>
      <c r="L169" s="326">
        <v>0</v>
      </c>
      <c r="M169" s="327">
        <f t="shared" si="2"/>
        <v>0</v>
      </c>
    </row>
    <row r="170" spans="1:13" ht="27.95" customHeight="1" x14ac:dyDescent="0.15">
      <c r="A170" s="201"/>
      <c r="B170" s="80"/>
      <c r="C170" s="313"/>
      <c r="D170" s="314"/>
      <c r="E170" s="314"/>
      <c r="F170" s="290"/>
      <c r="G170" s="282"/>
      <c r="H170" s="285"/>
      <c r="I170" s="695" t="s">
        <v>449</v>
      </c>
      <c r="J170" s="61"/>
      <c r="K170" s="326">
        <f>SUM(K171+K172)</f>
        <v>0</v>
      </c>
      <c r="L170" s="326">
        <f>SUM(L171+L172)</f>
        <v>0</v>
      </c>
      <c r="M170" s="327">
        <f t="shared" si="2"/>
        <v>0</v>
      </c>
    </row>
    <row r="171" spans="1:13" ht="27.95" customHeight="1" x14ac:dyDescent="0.15">
      <c r="A171" s="201"/>
      <c r="B171" s="80"/>
      <c r="C171" s="313"/>
      <c r="D171" s="314"/>
      <c r="E171" s="314"/>
      <c r="F171" s="290"/>
      <c r="G171" s="282"/>
      <c r="H171" s="285"/>
      <c r="I171" s="696"/>
      <c r="J171" s="265" t="s">
        <v>450</v>
      </c>
      <c r="K171" s="326">
        <v>0</v>
      </c>
      <c r="L171" s="326">
        <v>0</v>
      </c>
      <c r="M171" s="327">
        <f t="shared" si="2"/>
        <v>0</v>
      </c>
    </row>
    <row r="172" spans="1:13" ht="27.95" customHeight="1" x14ac:dyDescent="0.15">
      <c r="A172" s="201"/>
      <c r="B172" s="80"/>
      <c r="C172" s="313"/>
      <c r="D172" s="314"/>
      <c r="E172" s="314"/>
      <c r="F172" s="290"/>
      <c r="G172" s="282"/>
      <c r="H172" s="285"/>
      <c r="I172" s="697"/>
      <c r="J172" s="265" t="s">
        <v>451</v>
      </c>
      <c r="K172" s="326">
        <v>0</v>
      </c>
      <c r="L172" s="326">
        <v>0</v>
      </c>
      <c r="M172" s="327">
        <f t="shared" si="2"/>
        <v>0</v>
      </c>
    </row>
    <row r="173" spans="1:13" ht="27.95" customHeight="1" x14ac:dyDescent="0.15">
      <c r="A173" s="201"/>
      <c r="B173" s="80"/>
      <c r="C173" s="313"/>
      <c r="D173" s="314"/>
      <c r="E173" s="314"/>
      <c r="F173" s="290"/>
      <c r="G173" s="282"/>
      <c r="H173" s="285"/>
      <c r="I173" s="273" t="s">
        <v>453</v>
      </c>
      <c r="J173" s="265"/>
      <c r="K173" s="326">
        <v>0</v>
      </c>
      <c r="L173" s="326">
        <v>0</v>
      </c>
      <c r="M173" s="327">
        <f t="shared" si="2"/>
        <v>0</v>
      </c>
    </row>
    <row r="174" spans="1:13" ht="27.95" customHeight="1" x14ac:dyDescent="0.15">
      <c r="A174" s="201"/>
      <c r="B174" s="80"/>
      <c r="C174" s="313"/>
      <c r="D174" s="314"/>
      <c r="E174" s="314"/>
      <c r="F174" s="290"/>
      <c r="G174" s="282"/>
      <c r="H174" s="285"/>
      <c r="I174" s="695" t="s">
        <v>454</v>
      </c>
      <c r="J174" s="265"/>
      <c r="K174" s="326">
        <f>SUM(K175+K176)</f>
        <v>0</v>
      </c>
      <c r="L174" s="326">
        <f>SUM(L175+L176)</f>
        <v>0</v>
      </c>
      <c r="M174" s="327">
        <f t="shared" si="2"/>
        <v>0</v>
      </c>
    </row>
    <row r="175" spans="1:13" ht="27.95" customHeight="1" x14ac:dyDescent="0.15">
      <c r="A175" s="201"/>
      <c r="B175" s="80"/>
      <c r="C175" s="313"/>
      <c r="D175" s="314"/>
      <c r="E175" s="314"/>
      <c r="F175" s="290"/>
      <c r="G175" s="282"/>
      <c r="H175" s="285"/>
      <c r="I175" s="696"/>
      <c r="J175" s="265" t="s">
        <v>454</v>
      </c>
      <c r="K175" s="326">
        <v>0</v>
      </c>
      <c r="L175" s="326">
        <v>0</v>
      </c>
      <c r="M175" s="327">
        <f t="shared" si="2"/>
        <v>0</v>
      </c>
    </row>
    <row r="176" spans="1:13" ht="27.95" customHeight="1" x14ac:dyDescent="0.15">
      <c r="A176" s="201"/>
      <c r="B176" s="80"/>
      <c r="C176" s="313"/>
      <c r="D176" s="314"/>
      <c r="E176" s="314"/>
      <c r="F176" s="290"/>
      <c r="G176" s="282"/>
      <c r="H176" s="285"/>
      <c r="I176" s="697"/>
      <c r="J176" s="265" t="s">
        <v>455</v>
      </c>
      <c r="K176" s="326">
        <v>0</v>
      </c>
      <c r="L176" s="326">
        <v>0</v>
      </c>
      <c r="M176" s="327">
        <f t="shared" si="2"/>
        <v>0</v>
      </c>
    </row>
    <row r="177" spans="1:13" ht="27.95" customHeight="1" x14ac:dyDescent="0.15">
      <c r="A177" s="201"/>
      <c r="B177" s="80"/>
      <c r="C177" s="313"/>
      <c r="D177" s="314"/>
      <c r="E177" s="314"/>
      <c r="F177" s="290"/>
      <c r="G177" s="282"/>
      <c r="H177" s="285"/>
      <c r="I177" s="273" t="s">
        <v>456</v>
      </c>
      <c r="J177" s="265"/>
      <c r="K177" s="326">
        <v>0</v>
      </c>
      <c r="L177" s="326">
        <v>0</v>
      </c>
      <c r="M177" s="327">
        <f t="shared" si="2"/>
        <v>0</v>
      </c>
    </row>
    <row r="178" spans="1:13" ht="27.95" customHeight="1" x14ac:dyDescent="0.15">
      <c r="A178" s="201"/>
      <c r="B178" s="80"/>
      <c r="C178" s="313"/>
      <c r="D178" s="314"/>
      <c r="E178" s="314"/>
      <c r="F178" s="290"/>
      <c r="G178" s="282"/>
      <c r="H178" s="285"/>
      <c r="I178" s="273" t="s">
        <v>457</v>
      </c>
      <c r="J178" s="265"/>
      <c r="K178" s="326">
        <v>0</v>
      </c>
      <c r="L178" s="326">
        <v>0</v>
      </c>
      <c r="M178" s="327">
        <f t="shared" si="2"/>
        <v>0</v>
      </c>
    </row>
    <row r="179" spans="1:13" ht="27.95" customHeight="1" x14ac:dyDescent="0.15">
      <c r="A179" s="201"/>
      <c r="B179" s="80"/>
      <c r="C179" s="313"/>
      <c r="D179" s="314"/>
      <c r="E179" s="314"/>
      <c r="F179" s="290"/>
      <c r="G179" s="282"/>
      <c r="H179" s="285"/>
      <c r="I179" s="273" t="s">
        <v>458</v>
      </c>
      <c r="J179" s="265"/>
      <c r="K179" s="326">
        <v>0</v>
      </c>
      <c r="L179" s="326">
        <v>0</v>
      </c>
      <c r="M179" s="327">
        <f t="shared" si="2"/>
        <v>0</v>
      </c>
    </row>
    <row r="180" spans="1:13" ht="27.95" customHeight="1" x14ac:dyDescent="0.15">
      <c r="A180" s="201"/>
      <c r="B180" s="80"/>
      <c r="C180" s="313"/>
      <c r="D180" s="314"/>
      <c r="E180" s="314"/>
      <c r="F180" s="290"/>
      <c r="G180" s="282"/>
      <c r="H180" s="285"/>
      <c r="I180" s="273" t="s">
        <v>459</v>
      </c>
      <c r="J180" s="265"/>
      <c r="K180" s="326">
        <v>0</v>
      </c>
      <c r="L180" s="326">
        <v>0</v>
      </c>
      <c r="M180" s="327">
        <f t="shared" si="2"/>
        <v>0</v>
      </c>
    </row>
    <row r="181" spans="1:13" ht="27.95" customHeight="1" x14ac:dyDescent="0.15">
      <c r="A181" s="201"/>
      <c r="B181" s="80"/>
      <c r="C181" s="313"/>
      <c r="D181" s="314"/>
      <c r="E181" s="314"/>
      <c r="F181" s="701" t="s">
        <v>677</v>
      </c>
      <c r="G181" s="282"/>
      <c r="H181" s="285"/>
      <c r="I181" s="273" t="s">
        <v>462</v>
      </c>
      <c r="J181" s="265"/>
      <c r="K181" s="326">
        <v>0</v>
      </c>
      <c r="L181" s="326">
        <v>0</v>
      </c>
      <c r="M181" s="327">
        <f t="shared" si="2"/>
        <v>0</v>
      </c>
    </row>
    <row r="182" spans="1:13" ht="27.95" customHeight="1" x14ac:dyDescent="0.15">
      <c r="A182" s="201"/>
      <c r="B182" s="80"/>
      <c r="C182" s="313"/>
      <c r="D182" s="314"/>
      <c r="E182" s="314"/>
      <c r="F182" s="701"/>
      <c r="G182" s="282"/>
      <c r="H182" s="285"/>
      <c r="I182" s="273" t="s">
        <v>460</v>
      </c>
      <c r="J182" s="265"/>
      <c r="K182" s="326">
        <v>0</v>
      </c>
      <c r="L182" s="326">
        <v>0</v>
      </c>
      <c r="M182" s="327">
        <f t="shared" si="2"/>
        <v>0</v>
      </c>
    </row>
    <row r="183" spans="1:13" ht="27.95" customHeight="1" x14ac:dyDescent="0.15">
      <c r="A183" s="201"/>
      <c r="B183" s="80"/>
      <c r="C183" s="313"/>
      <c r="D183" s="314"/>
      <c r="E183" s="314"/>
      <c r="F183" s="701"/>
      <c r="G183" s="282"/>
      <c r="H183" s="285"/>
      <c r="I183" s="273" t="s">
        <v>461</v>
      </c>
      <c r="J183" s="265"/>
      <c r="K183" s="326">
        <v>0</v>
      </c>
      <c r="L183" s="326">
        <v>0</v>
      </c>
      <c r="M183" s="327">
        <f t="shared" si="2"/>
        <v>0</v>
      </c>
    </row>
    <row r="184" spans="1:13" ht="27.95" customHeight="1" x14ac:dyDescent="0.15">
      <c r="A184" s="201"/>
      <c r="B184" s="80"/>
      <c r="C184" s="313"/>
      <c r="D184" s="314"/>
      <c r="E184" s="314"/>
      <c r="F184" s="701"/>
      <c r="G184" s="282"/>
      <c r="H184" s="285"/>
      <c r="I184" s="695" t="s">
        <v>463</v>
      </c>
      <c r="J184" s="265"/>
      <c r="K184" s="326">
        <f>SUM(K185+K186+K187+K188)</f>
        <v>0</v>
      </c>
      <c r="L184" s="326">
        <f>SUM(L185+L186+L187+L188)</f>
        <v>0</v>
      </c>
      <c r="M184" s="327">
        <f t="shared" si="2"/>
        <v>0</v>
      </c>
    </row>
    <row r="185" spans="1:13" ht="27.95" customHeight="1" x14ac:dyDescent="0.15">
      <c r="A185" s="201"/>
      <c r="B185" s="80"/>
      <c r="C185" s="313"/>
      <c r="D185" s="314"/>
      <c r="E185" s="314"/>
      <c r="F185" s="701"/>
      <c r="G185" s="282"/>
      <c r="H185" s="285"/>
      <c r="I185" s="696"/>
      <c r="J185" s="265" t="s">
        <v>595</v>
      </c>
      <c r="K185" s="326">
        <v>0</v>
      </c>
      <c r="L185" s="326">
        <v>0</v>
      </c>
      <c r="M185" s="327">
        <f t="shared" si="2"/>
        <v>0</v>
      </c>
    </row>
    <row r="186" spans="1:13" ht="27.95" customHeight="1" x14ac:dyDescent="0.15">
      <c r="A186" s="201"/>
      <c r="B186" s="80"/>
      <c r="C186" s="313"/>
      <c r="D186" s="314"/>
      <c r="E186" s="314"/>
      <c r="F186" s="701"/>
      <c r="G186" s="282"/>
      <c r="H186" s="285"/>
      <c r="I186" s="696"/>
      <c r="J186" s="265" t="s">
        <v>596</v>
      </c>
      <c r="K186" s="326">
        <v>0</v>
      </c>
      <c r="L186" s="326">
        <v>0</v>
      </c>
      <c r="M186" s="327">
        <f t="shared" si="2"/>
        <v>0</v>
      </c>
    </row>
    <row r="187" spans="1:13" ht="27.95" customHeight="1" x14ac:dyDescent="0.15">
      <c r="A187" s="201"/>
      <c r="B187" s="80"/>
      <c r="C187" s="313"/>
      <c r="D187" s="314"/>
      <c r="E187" s="314"/>
      <c r="F187" s="701"/>
      <c r="G187" s="282"/>
      <c r="H187" s="285"/>
      <c r="I187" s="696"/>
      <c r="J187" s="265" t="s">
        <v>597</v>
      </c>
      <c r="K187" s="326">
        <v>0</v>
      </c>
      <c r="L187" s="326">
        <v>0</v>
      </c>
      <c r="M187" s="327">
        <f t="shared" si="2"/>
        <v>0</v>
      </c>
    </row>
    <row r="188" spans="1:13" ht="27.95" customHeight="1" x14ac:dyDescent="0.15">
      <c r="A188" s="201"/>
      <c r="B188" s="80"/>
      <c r="C188" s="313"/>
      <c r="D188" s="314"/>
      <c r="E188" s="314"/>
      <c r="F188" s="701"/>
      <c r="G188" s="282"/>
      <c r="H188" s="285"/>
      <c r="I188" s="697"/>
      <c r="J188" s="265" t="s">
        <v>598</v>
      </c>
      <c r="K188" s="326">
        <v>0</v>
      </c>
      <c r="L188" s="326">
        <v>0</v>
      </c>
      <c r="M188" s="327">
        <f t="shared" si="2"/>
        <v>0</v>
      </c>
    </row>
    <row r="189" spans="1:13" ht="27.95" customHeight="1" x14ac:dyDescent="0.15">
      <c r="A189" s="201"/>
      <c r="B189" s="80"/>
      <c r="C189" s="313"/>
      <c r="D189" s="314"/>
      <c r="E189" s="314"/>
      <c r="F189" s="701"/>
      <c r="G189" s="282"/>
      <c r="H189" s="285"/>
      <c r="I189" s="273" t="s">
        <v>464</v>
      </c>
      <c r="J189" s="61"/>
      <c r="K189" s="326">
        <v>0</v>
      </c>
      <c r="L189" s="326">
        <v>0</v>
      </c>
      <c r="M189" s="327">
        <f t="shared" si="2"/>
        <v>0</v>
      </c>
    </row>
    <row r="190" spans="1:13" ht="27.95" customHeight="1" x14ac:dyDescent="0.15">
      <c r="A190" s="201"/>
      <c r="B190" s="80"/>
      <c r="C190" s="313"/>
      <c r="D190" s="314"/>
      <c r="E190" s="314"/>
      <c r="F190" s="701"/>
      <c r="G190" s="282"/>
      <c r="H190" s="285"/>
      <c r="I190" s="273" t="s">
        <v>465</v>
      </c>
      <c r="J190" s="61"/>
      <c r="K190" s="326">
        <v>0</v>
      </c>
      <c r="L190" s="326">
        <v>0</v>
      </c>
      <c r="M190" s="327">
        <f t="shared" si="2"/>
        <v>0</v>
      </c>
    </row>
    <row r="191" spans="1:13" ht="27.95" customHeight="1" x14ac:dyDescent="0.15">
      <c r="A191" s="201"/>
      <c r="B191" s="80"/>
      <c r="C191" s="313"/>
      <c r="D191" s="314"/>
      <c r="E191" s="314"/>
      <c r="F191" s="290"/>
      <c r="G191" s="282"/>
      <c r="H191" s="285"/>
      <c r="I191" s="273" t="s">
        <v>466</v>
      </c>
      <c r="J191" s="61"/>
      <c r="K191" s="326">
        <v>0</v>
      </c>
      <c r="L191" s="326">
        <v>0</v>
      </c>
      <c r="M191" s="327">
        <f t="shared" si="2"/>
        <v>0</v>
      </c>
    </row>
    <row r="192" spans="1:13" ht="27.95" customHeight="1" x14ac:dyDescent="0.15">
      <c r="A192" s="201"/>
      <c r="B192" s="80"/>
      <c r="C192" s="313"/>
      <c r="D192" s="314"/>
      <c r="E192" s="314"/>
      <c r="F192" s="290"/>
      <c r="G192" s="282"/>
      <c r="H192" s="285"/>
      <c r="I192" s="273" t="s">
        <v>467</v>
      </c>
      <c r="J192" s="61"/>
      <c r="K192" s="326">
        <v>0</v>
      </c>
      <c r="L192" s="326">
        <v>0</v>
      </c>
      <c r="M192" s="327">
        <f t="shared" si="2"/>
        <v>0</v>
      </c>
    </row>
    <row r="193" spans="1:13" ht="27.95" customHeight="1" x14ac:dyDescent="0.15">
      <c r="A193" s="201"/>
      <c r="B193" s="80"/>
      <c r="C193" s="313"/>
      <c r="D193" s="314"/>
      <c r="E193" s="314"/>
      <c r="F193" s="290"/>
      <c r="G193" s="282"/>
      <c r="H193" s="285"/>
      <c r="I193" s="273" t="s">
        <v>468</v>
      </c>
      <c r="J193" s="61"/>
      <c r="K193" s="326">
        <v>0</v>
      </c>
      <c r="L193" s="326">
        <v>0</v>
      </c>
      <c r="M193" s="327">
        <f t="shared" si="2"/>
        <v>0</v>
      </c>
    </row>
    <row r="194" spans="1:13" ht="27.95" customHeight="1" x14ac:dyDescent="0.15">
      <c r="A194" s="201"/>
      <c r="B194" s="80"/>
      <c r="C194" s="313"/>
      <c r="D194" s="314"/>
      <c r="E194" s="314"/>
      <c r="F194" s="290"/>
      <c r="G194" s="282"/>
      <c r="H194" s="285"/>
      <c r="I194" s="273" t="s">
        <v>469</v>
      </c>
      <c r="J194" s="61"/>
      <c r="K194" s="326">
        <v>0</v>
      </c>
      <c r="L194" s="326">
        <v>0</v>
      </c>
      <c r="M194" s="327">
        <f t="shared" si="2"/>
        <v>0</v>
      </c>
    </row>
    <row r="195" spans="1:13" ht="27.95" customHeight="1" x14ac:dyDescent="0.15">
      <c r="A195" s="201"/>
      <c r="B195" s="80"/>
      <c r="C195" s="313"/>
      <c r="D195" s="314"/>
      <c r="E195" s="314"/>
      <c r="F195" s="290"/>
      <c r="G195" s="282"/>
      <c r="H195" s="285"/>
      <c r="I195" s="273" t="s">
        <v>470</v>
      </c>
      <c r="J195" s="61"/>
      <c r="K195" s="326">
        <v>0</v>
      </c>
      <c r="L195" s="326">
        <v>0</v>
      </c>
      <c r="M195" s="327">
        <f t="shared" si="2"/>
        <v>0</v>
      </c>
    </row>
    <row r="196" spans="1:13" ht="27.95" customHeight="1" x14ac:dyDescent="0.15">
      <c r="A196" s="201"/>
      <c r="B196" s="80"/>
      <c r="C196" s="313"/>
      <c r="D196" s="314"/>
      <c r="E196" s="314"/>
      <c r="F196" s="290"/>
      <c r="G196" s="282"/>
      <c r="H196" s="285"/>
      <c r="I196" s="273" t="s">
        <v>471</v>
      </c>
      <c r="J196" s="61"/>
      <c r="K196" s="326">
        <v>0</v>
      </c>
      <c r="L196" s="326">
        <v>0</v>
      </c>
      <c r="M196" s="327">
        <f t="shared" si="2"/>
        <v>0</v>
      </c>
    </row>
    <row r="197" spans="1:13" ht="27.95" customHeight="1" x14ac:dyDescent="0.15">
      <c r="A197" s="201"/>
      <c r="B197" s="80"/>
      <c r="C197" s="313"/>
      <c r="D197" s="314"/>
      <c r="E197" s="314"/>
      <c r="F197" s="290"/>
      <c r="G197" s="282"/>
      <c r="H197" s="286"/>
      <c r="I197" s="273" t="s">
        <v>472</v>
      </c>
      <c r="J197" s="61"/>
      <c r="K197" s="326">
        <v>0</v>
      </c>
      <c r="L197" s="326">
        <v>0</v>
      </c>
      <c r="M197" s="327">
        <f t="shared" si="2"/>
        <v>0</v>
      </c>
    </row>
    <row r="198" spans="1:13" ht="27.95" customHeight="1" x14ac:dyDescent="0.15">
      <c r="A198" s="201"/>
      <c r="B198" s="80"/>
      <c r="C198" s="313"/>
      <c r="D198" s="314"/>
      <c r="E198" s="314"/>
      <c r="F198" s="280"/>
      <c r="G198" s="282"/>
      <c r="H198" s="632" t="s">
        <v>119</v>
      </c>
      <c r="I198" s="273"/>
      <c r="J198" s="61"/>
      <c r="K198" s="326">
        <f>SUM(K199)</f>
        <v>0</v>
      </c>
      <c r="L198" s="326">
        <f>SUM(L199)</f>
        <v>0</v>
      </c>
      <c r="M198" s="327">
        <f t="shared" ref="M198:M260" si="3">SUM(K198-L198)</f>
        <v>0</v>
      </c>
    </row>
    <row r="199" spans="1:13" ht="27.95" customHeight="1" x14ac:dyDescent="0.15">
      <c r="A199" s="201"/>
      <c r="B199" s="80"/>
      <c r="C199" s="313"/>
      <c r="D199" s="314"/>
      <c r="E199" s="314"/>
      <c r="F199" s="280"/>
      <c r="G199" s="282"/>
      <c r="H199" s="635"/>
      <c r="I199" s="273" t="s">
        <v>120</v>
      </c>
      <c r="J199" s="61"/>
      <c r="K199" s="326"/>
      <c r="L199" s="326"/>
      <c r="M199" s="327">
        <f t="shared" si="3"/>
        <v>0</v>
      </c>
    </row>
    <row r="200" spans="1:13" ht="27.95" customHeight="1" x14ac:dyDescent="0.15">
      <c r="A200" s="201"/>
      <c r="B200" s="80"/>
      <c r="C200" s="313"/>
      <c r="D200" s="314"/>
      <c r="E200" s="314"/>
      <c r="F200" s="280"/>
      <c r="G200" s="282"/>
      <c r="H200" s="632" t="s">
        <v>132</v>
      </c>
      <c r="I200" s="273"/>
      <c r="J200" s="61"/>
      <c r="K200" s="363">
        <f>SUM(K201)</f>
        <v>2759</v>
      </c>
      <c r="L200" s="363">
        <f>SUM(L201)</f>
        <v>0</v>
      </c>
      <c r="M200" s="364">
        <f t="shared" si="3"/>
        <v>2759</v>
      </c>
    </row>
    <row r="201" spans="1:13" ht="27.95" customHeight="1" x14ac:dyDescent="0.15">
      <c r="A201" s="201"/>
      <c r="B201" s="80"/>
      <c r="C201" s="313"/>
      <c r="D201" s="314"/>
      <c r="E201" s="314"/>
      <c r="F201" s="280"/>
      <c r="G201" s="282"/>
      <c r="H201" s="633"/>
      <c r="I201" s="695" t="s">
        <v>132</v>
      </c>
      <c r="J201" s="61"/>
      <c r="K201" s="354">
        <f>SUM(K202+K203+K204+K205+K206+K207+K208+K209+K210+K211)</f>
        <v>2759</v>
      </c>
      <c r="L201" s="354">
        <f>SUM(L202+L203+L204+L205+L206+L207+L208+L209+L210+L211)</f>
        <v>0</v>
      </c>
      <c r="M201" s="355">
        <f t="shared" si="3"/>
        <v>2759</v>
      </c>
    </row>
    <row r="202" spans="1:13" ht="27.95" customHeight="1" x14ac:dyDescent="0.15">
      <c r="A202" s="201"/>
      <c r="B202" s="80"/>
      <c r="C202" s="313"/>
      <c r="D202" s="314"/>
      <c r="E202" s="314"/>
      <c r="F202" s="280"/>
      <c r="G202" s="282"/>
      <c r="H202" s="633"/>
      <c r="I202" s="696"/>
      <c r="J202" s="265" t="s">
        <v>493</v>
      </c>
      <c r="K202" s="354">
        <v>200</v>
      </c>
      <c r="L202" s="354">
        <v>0</v>
      </c>
      <c r="M202" s="355">
        <f t="shared" si="3"/>
        <v>200</v>
      </c>
    </row>
    <row r="203" spans="1:13" ht="27.95" customHeight="1" x14ac:dyDescent="0.15">
      <c r="A203" s="201"/>
      <c r="B203" s="80"/>
      <c r="C203" s="313"/>
      <c r="D203" s="314"/>
      <c r="E203" s="314"/>
      <c r="F203" s="280"/>
      <c r="G203" s="282"/>
      <c r="H203" s="633"/>
      <c r="I203" s="696"/>
      <c r="J203" s="265" t="s">
        <v>494</v>
      </c>
      <c r="K203" s="354">
        <v>410</v>
      </c>
      <c r="L203" s="354">
        <v>0</v>
      </c>
      <c r="M203" s="355">
        <f t="shared" si="3"/>
        <v>410</v>
      </c>
    </row>
    <row r="204" spans="1:13" ht="27.95" customHeight="1" x14ac:dyDescent="0.15">
      <c r="A204" s="201"/>
      <c r="B204" s="80"/>
      <c r="C204" s="313"/>
      <c r="D204" s="314"/>
      <c r="E204" s="314"/>
      <c r="F204" s="280"/>
      <c r="G204" s="282"/>
      <c r="H204" s="633"/>
      <c r="I204" s="696"/>
      <c r="J204" s="265" t="s">
        <v>495</v>
      </c>
      <c r="K204" s="354">
        <v>0</v>
      </c>
      <c r="L204" s="354">
        <v>0</v>
      </c>
      <c r="M204" s="355">
        <f t="shared" si="3"/>
        <v>0</v>
      </c>
    </row>
    <row r="205" spans="1:13" ht="27.95" customHeight="1" x14ac:dyDescent="0.15">
      <c r="A205" s="201"/>
      <c r="B205" s="80"/>
      <c r="C205" s="313"/>
      <c r="D205" s="314"/>
      <c r="E205" s="314"/>
      <c r="F205" s="280"/>
      <c r="G205" s="282"/>
      <c r="H205" s="633"/>
      <c r="I205" s="696"/>
      <c r="J205" s="265" t="s">
        <v>496</v>
      </c>
      <c r="K205" s="354">
        <v>0</v>
      </c>
      <c r="L205" s="354">
        <v>0</v>
      </c>
      <c r="M205" s="355">
        <f t="shared" si="3"/>
        <v>0</v>
      </c>
    </row>
    <row r="206" spans="1:13" ht="27.95" customHeight="1" x14ac:dyDescent="0.15">
      <c r="A206" s="201"/>
      <c r="B206" s="80"/>
      <c r="C206" s="313"/>
      <c r="D206" s="314"/>
      <c r="E206" s="314"/>
      <c r="F206" s="280"/>
      <c r="G206" s="282"/>
      <c r="H206" s="633"/>
      <c r="I206" s="696"/>
      <c r="J206" s="265" t="s">
        <v>497</v>
      </c>
      <c r="K206" s="354">
        <v>0</v>
      </c>
      <c r="L206" s="354">
        <v>0</v>
      </c>
      <c r="M206" s="355">
        <f t="shared" si="3"/>
        <v>0</v>
      </c>
    </row>
    <row r="207" spans="1:13" ht="27.95" customHeight="1" x14ac:dyDescent="0.15">
      <c r="A207" s="201"/>
      <c r="B207" s="80"/>
      <c r="C207" s="313"/>
      <c r="D207" s="314"/>
      <c r="E207" s="314"/>
      <c r="F207" s="280"/>
      <c r="G207" s="282"/>
      <c r="H207" s="633"/>
      <c r="I207" s="696"/>
      <c r="J207" s="265" t="s">
        <v>498</v>
      </c>
      <c r="K207" s="354">
        <v>0</v>
      </c>
      <c r="L207" s="354">
        <v>0</v>
      </c>
      <c r="M207" s="355">
        <f t="shared" si="3"/>
        <v>0</v>
      </c>
    </row>
    <row r="208" spans="1:13" ht="27.95" customHeight="1" x14ac:dyDescent="0.15">
      <c r="A208" s="201"/>
      <c r="B208" s="80"/>
      <c r="C208" s="313"/>
      <c r="D208" s="314"/>
      <c r="E208" s="314"/>
      <c r="F208" s="280"/>
      <c r="G208" s="282"/>
      <c r="H208" s="633"/>
      <c r="I208" s="696"/>
      <c r="J208" s="265" t="s">
        <v>500</v>
      </c>
      <c r="K208" s="354">
        <v>202</v>
      </c>
      <c r="L208" s="354">
        <v>0</v>
      </c>
      <c r="M208" s="355">
        <f t="shared" si="3"/>
        <v>202</v>
      </c>
    </row>
    <row r="209" spans="1:13" ht="27.95" customHeight="1" x14ac:dyDescent="0.15">
      <c r="A209" s="201"/>
      <c r="B209" s="80"/>
      <c r="C209" s="313"/>
      <c r="D209" s="314"/>
      <c r="E209" s="314"/>
      <c r="F209" s="280"/>
      <c r="G209" s="282"/>
      <c r="H209" s="633"/>
      <c r="I209" s="696"/>
      <c r="J209" s="265" t="s">
        <v>499</v>
      </c>
      <c r="K209" s="354">
        <v>150</v>
      </c>
      <c r="L209" s="354">
        <v>0</v>
      </c>
      <c r="M209" s="355">
        <f t="shared" si="3"/>
        <v>150</v>
      </c>
    </row>
    <row r="210" spans="1:13" ht="27.95" customHeight="1" x14ac:dyDescent="0.15">
      <c r="A210" s="201"/>
      <c r="B210" s="80"/>
      <c r="C210" s="313"/>
      <c r="D210" s="314"/>
      <c r="E210" s="314"/>
      <c r="F210" s="280"/>
      <c r="G210" s="282"/>
      <c r="H210" s="633"/>
      <c r="I210" s="696"/>
      <c r="J210" s="265" t="s">
        <v>501</v>
      </c>
      <c r="K210" s="354">
        <v>1647</v>
      </c>
      <c r="L210" s="354">
        <v>0</v>
      </c>
      <c r="M210" s="355">
        <f t="shared" si="3"/>
        <v>1647</v>
      </c>
    </row>
    <row r="211" spans="1:13" ht="27.95" customHeight="1" x14ac:dyDescent="0.15">
      <c r="A211" s="201"/>
      <c r="B211" s="80"/>
      <c r="C211" s="313"/>
      <c r="D211" s="314"/>
      <c r="E211" s="314"/>
      <c r="F211" s="281"/>
      <c r="G211" s="283"/>
      <c r="H211" s="635"/>
      <c r="I211" s="697"/>
      <c r="J211" s="265" t="s">
        <v>502</v>
      </c>
      <c r="K211" s="354">
        <v>150</v>
      </c>
      <c r="L211" s="354">
        <v>0</v>
      </c>
      <c r="M211" s="355">
        <f t="shared" si="3"/>
        <v>150</v>
      </c>
    </row>
    <row r="212" spans="1:13" ht="27.95" customHeight="1" x14ac:dyDescent="0.15">
      <c r="A212" s="201"/>
      <c r="B212" s="80"/>
      <c r="C212" s="313"/>
      <c r="D212" s="314"/>
      <c r="E212" s="314"/>
      <c r="F212" s="280"/>
      <c r="G212" s="282"/>
      <c r="H212" s="632" t="s">
        <v>503</v>
      </c>
      <c r="I212" s="273"/>
      <c r="J212" s="61"/>
      <c r="K212" s="326">
        <f>SUM(K213)</f>
        <v>0</v>
      </c>
      <c r="L212" s="326">
        <f>SUM(L213)</f>
        <v>0</v>
      </c>
      <c r="M212" s="327">
        <f t="shared" si="3"/>
        <v>0</v>
      </c>
    </row>
    <row r="213" spans="1:13" ht="27.95" customHeight="1" x14ac:dyDescent="0.15">
      <c r="A213" s="201"/>
      <c r="B213" s="80"/>
      <c r="C213" s="313"/>
      <c r="D213" s="314"/>
      <c r="E213" s="314"/>
      <c r="F213" s="280"/>
      <c r="G213" s="282"/>
      <c r="H213" s="635"/>
      <c r="I213" s="273" t="s">
        <v>503</v>
      </c>
      <c r="J213" s="61"/>
      <c r="K213" s="326">
        <v>0</v>
      </c>
      <c r="L213" s="326">
        <v>0</v>
      </c>
      <c r="M213" s="327">
        <f t="shared" si="3"/>
        <v>0</v>
      </c>
    </row>
    <row r="214" spans="1:13" ht="27.95" customHeight="1" x14ac:dyDescent="0.15">
      <c r="A214" s="201"/>
      <c r="B214" s="80"/>
      <c r="C214" s="313"/>
      <c r="D214" s="314"/>
      <c r="E214" s="314"/>
      <c r="F214" s="280"/>
      <c r="G214" s="282"/>
      <c r="H214" s="632" t="s">
        <v>504</v>
      </c>
      <c r="I214" s="273"/>
      <c r="J214" s="61"/>
      <c r="K214" s="326">
        <f>SUM(K215)</f>
        <v>0</v>
      </c>
      <c r="L214" s="333">
        <f>SUM(L215)</f>
        <v>0</v>
      </c>
      <c r="M214" s="327">
        <f t="shared" si="3"/>
        <v>0</v>
      </c>
    </row>
    <row r="215" spans="1:13" ht="27.95" customHeight="1" x14ac:dyDescent="0.15">
      <c r="A215" s="201"/>
      <c r="B215" s="80"/>
      <c r="C215" s="313"/>
      <c r="D215" s="314"/>
      <c r="E215" s="314"/>
      <c r="F215" s="280"/>
      <c r="G215" s="282"/>
      <c r="H215" s="633"/>
      <c r="I215" s="695" t="s">
        <v>472</v>
      </c>
      <c r="J215" s="61"/>
      <c r="K215" s="326">
        <f>SUM(K216+K217)</f>
        <v>0</v>
      </c>
      <c r="L215" s="326">
        <f>SUM(L216+L217)</f>
        <v>0</v>
      </c>
      <c r="M215" s="327">
        <f t="shared" si="3"/>
        <v>0</v>
      </c>
    </row>
    <row r="216" spans="1:13" ht="27.95" customHeight="1" x14ac:dyDescent="0.15">
      <c r="A216" s="201"/>
      <c r="B216" s="80"/>
      <c r="C216" s="313"/>
      <c r="D216" s="314"/>
      <c r="E216" s="314"/>
      <c r="F216" s="280"/>
      <c r="G216" s="282"/>
      <c r="H216" s="633"/>
      <c r="I216" s="696"/>
      <c r="J216" s="265" t="s">
        <v>505</v>
      </c>
      <c r="K216" s="326">
        <v>0</v>
      </c>
      <c r="L216" s="326">
        <v>0</v>
      </c>
      <c r="M216" s="327">
        <f t="shared" si="3"/>
        <v>0</v>
      </c>
    </row>
    <row r="217" spans="1:13" ht="27.95" customHeight="1" x14ac:dyDescent="0.15">
      <c r="A217" s="201"/>
      <c r="B217" s="80"/>
      <c r="C217" s="313"/>
      <c r="D217" s="314"/>
      <c r="E217" s="314"/>
      <c r="F217" s="280"/>
      <c r="G217" s="282"/>
      <c r="H217" s="635"/>
      <c r="I217" s="697"/>
      <c r="J217" s="265" t="s">
        <v>472</v>
      </c>
      <c r="K217" s="326">
        <v>0</v>
      </c>
      <c r="L217" s="326">
        <v>0</v>
      </c>
      <c r="M217" s="327">
        <f t="shared" si="3"/>
        <v>0</v>
      </c>
    </row>
    <row r="218" spans="1:13" ht="27.95" customHeight="1" x14ac:dyDescent="0.15">
      <c r="A218" s="201"/>
      <c r="B218" s="80"/>
      <c r="C218" s="313"/>
      <c r="D218" s="314"/>
      <c r="E218" s="314"/>
      <c r="F218" s="280"/>
      <c r="G218" s="282"/>
      <c r="H218" s="632" t="s">
        <v>575</v>
      </c>
      <c r="I218" s="273"/>
      <c r="J218" s="61"/>
      <c r="K218" s="326">
        <f>SUM(K219)</f>
        <v>0</v>
      </c>
      <c r="L218" s="326">
        <f>SUM(L219)</f>
        <v>0</v>
      </c>
      <c r="M218" s="327">
        <f t="shared" si="3"/>
        <v>0</v>
      </c>
    </row>
    <row r="219" spans="1:13" ht="27.95" customHeight="1" x14ac:dyDescent="0.15">
      <c r="A219" s="201"/>
      <c r="B219" s="80"/>
      <c r="C219" s="313"/>
      <c r="D219" s="314"/>
      <c r="E219" s="314"/>
      <c r="F219" s="280"/>
      <c r="G219" s="282"/>
      <c r="H219" s="635"/>
      <c r="I219" s="273" t="s">
        <v>576</v>
      </c>
      <c r="J219" s="61"/>
      <c r="K219" s="326">
        <v>0</v>
      </c>
      <c r="L219" s="326">
        <v>0</v>
      </c>
      <c r="M219" s="327">
        <f t="shared" si="3"/>
        <v>0</v>
      </c>
    </row>
    <row r="220" spans="1:13" ht="27.95" customHeight="1" x14ac:dyDescent="0.15">
      <c r="A220" s="201"/>
      <c r="B220" s="80"/>
      <c r="C220" s="313"/>
      <c r="D220" s="314"/>
      <c r="E220" s="314"/>
      <c r="F220" s="280"/>
      <c r="G220" s="283"/>
      <c r="H220" s="713" t="s">
        <v>588</v>
      </c>
      <c r="I220" s="741"/>
      <c r="J220" s="742"/>
      <c r="K220" s="387">
        <f>SUM(K128+K145+K167+K198+K200+K212+K214+K218)</f>
        <v>2759</v>
      </c>
      <c r="L220" s="387">
        <f>SUM(L128+L145+L167+L198+L200+L212+L214+L218)</f>
        <v>0</v>
      </c>
      <c r="M220" s="388">
        <f t="shared" si="3"/>
        <v>2759</v>
      </c>
    </row>
    <row r="221" spans="1:13" ht="27.95" customHeight="1" x14ac:dyDescent="0.15">
      <c r="A221" s="201"/>
      <c r="B221" s="80"/>
      <c r="C221" s="313"/>
      <c r="D221" s="314"/>
      <c r="E221" s="314"/>
      <c r="F221" s="281"/>
      <c r="G221" s="262"/>
      <c r="H221" s="745" t="s">
        <v>589</v>
      </c>
      <c r="I221" s="745"/>
      <c r="J221" s="745"/>
      <c r="K221" s="326">
        <f>SUM(K127-K220)</f>
        <v>0</v>
      </c>
      <c r="L221" s="326">
        <f>SUM(L127-L220)</f>
        <v>0</v>
      </c>
      <c r="M221" s="327">
        <f t="shared" si="3"/>
        <v>0</v>
      </c>
    </row>
    <row r="222" spans="1:13" ht="27.95" customHeight="1" x14ac:dyDescent="0.15">
      <c r="A222" s="319" t="s">
        <v>679</v>
      </c>
      <c r="B222" s="311"/>
      <c r="C222" s="311"/>
      <c r="D222" s="311"/>
      <c r="E222" s="311"/>
      <c r="F222" s="710" t="s">
        <v>704</v>
      </c>
      <c r="G222" s="708" t="s">
        <v>4</v>
      </c>
      <c r="H222" s="632" t="s">
        <v>150</v>
      </c>
      <c r="I222" s="273"/>
      <c r="J222" s="61"/>
      <c r="K222" s="326">
        <f>SUM(K223+K224)</f>
        <v>0</v>
      </c>
      <c r="L222" s="326">
        <f>SUM(L223+L224)</f>
        <v>0</v>
      </c>
      <c r="M222" s="327">
        <f t="shared" si="3"/>
        <v>0</v>
      </c>
    </row>
    <row r="223" spans="1:13" ht="27.95" customHeight="1" x14ac:dyDescent="0.15">
      <c r="A223" s="319"/>
      <c r="B223" s="311"/>
      <c r="C223" s="311"/>
      <c r="D223" s="311"/>
      <c r="E223" s="311"/>
      <c r="F223" s="711"/>
      <c r="G223" s="709"/>
      <c r="H223" s="633"/>
      <c r="I223" s="273" t="s">
        <v>150</v>
      </c>
      <c r="J223" s="61"/>
      <c r="K223" s="326">
        <v>0</v>
      </c>
      <c r="L223" s="326">
        <v>0</v>
      </c>
      <c r="M223" s="327">
        <f t="shared" si="3"/>
        <v>0</v>
      </c>
    </row>
    <row r="224" spans="1:13" ht="27.95" customHeight="1" x14ac:dyDescent="0.15">
      <c r="A224" s="319"/>
      <c r="B224" s="311"/>
      <c r="C224" s="311"/>
      <c r="D224" s="311"/>
      <c r="E224" s="311"/>
      <c r="F224" s="711"/>
      <c r="G224" s="308"/>
      <c r="H224" s="635"/>
      <c r="I224" s="265" t="s">
        <v>511</v>
      </c>
      <c r="J224" s="61"/>
      <c r="K224" s="326">
        <v>0</v>
      </c>
      <c r="L224" s="326">
        <v>0</v>
      </c>
      <c r="M224" s="327">
        <f t="shared" si="3"/>
        <v>0</v>
      </c>
    </row>
    <row r="225" spans="1:13" ht="27.95" customHeight="1" x14ac:dyDescent="0.15">
      <c r="A225" s="319"/>
      <c r="B225" s="311"/>
      <c r="C225" s="311"/>
      <c r="D225" s="311"/>
      <c r="E225" s="311"/>
      <c r="F225" s="711"/>
      <c r="G225" s="308"/>
      <c r="H225" s="632" t="s">
        <v>153</v>
      </c>
      <c r="I225" s="273"/>
      <c r="J225" s="61"/>
      <c r="K225" s="326">
        <f>SUM(K226+K227)</f>
        <v>0</v>
      </c>
      <c r="L225" s="326">
        <f>SUM(L226+L227)</f>
        <v>0</v>
      </c>
      <c r="M225" s="327">
        <f t="shared" si="3"/>
        <v>0</v>
      </c>
    </row>
    <row r="226" spans="1:13" ht="27.95" customHeight="1" x14ac:dyDescent="0.15">
      <c r="A226" s="319"/>
      <c r="B226" s="311"/>
      <c r="C226" s="311"/>
      <c r="D226" s="311"/>
      <c r="E226" s="311"/>
      <c r="F226" s="711"/>
      <c r="G226" s="308"/>
      <c r="H226" s="633"/>
      <c r="I226" s="273" t="s">
        <v>153</v>
      </c>
      <c r="J226" s="61"/>
      <c r="K226" s="326">
        <v>0</v>
      </c>
      <c r="L226" s="326">
        <v>0</v>
      </c>
      <c r="M226" s="327">
        <f t="shared" si="3"/>
        <v>0</v>
      </c>
    </row>
    <row r="227" spans="1:13" ht="27.95" customHeight="1" x14ac:dyDescent="0.15">
      <c r="A227" s="319"/>
      <c r="B227" s="311"/>
      <c r="C227" s="311"/>
      <c r="D227" s="311"/>
      <c r="E227" s="311"/>
      <c r="F227" s="711"/>
      <c r="G227" s="308"/>
      <c r="H227" s="635"/>
      <c r="I227" s="265" t="s">
        <v>512</v>
      </c>
      <c r="J227" s="61"/>
      <c r="K227" s="326">
        <v>0</v>
      </c>
      <c r="L227" s="326">
        <v>0</v>
      </c>
      <c r="M227" s="327">
        <f t="shared" si="3"/>
        <v>0</v>
      </c>
    </row>
    <row r="228" spans="1:13" ht="27.95" customHeight="1" x14ac:dyDescent="0.15">
      <c r="A228" s="319"/>
      <c r="B228" s="311"/>
      <c r="C228" s="311"/>
      <c r="D228" s="311"/>
      <c r="E228" s="311"/>
      <c r="F228" s="711"/>
      <c r="G228" s="308"/>
      <c r="H228" s="632" t="s">
        <v>196</v>
      </c>
      <c r="I228" s="273"/>
      <c r="J228" s="61"/>
      <c r="K228" s="326">
        <f>SUM(K229)</f>
        <v>0</v>
      </c>
      <c r="L228" s="326">
        <f>SUM(L229)</f>
        <v>0</v>
      </c>
      <c r="M228" s="327">
        <f t="shared" si="3"/>
        <v>0</v>
      </c>
    </row>
    <row r="229" spans="1:13" ht="27.95" customHeight="1" x14ac:dyDescent="0.15">
      <c r="A229" s="319"/>
      <c r="B229" s="311"/>
      <c r="C229" s="311"/>
      <c r="D229" s="311"/>
      <c r="E229" s="311"/>
      <c r="F229" s="711"/>
      <c r="G229" s="308"/>
      <c r="H229" s="635"/>
      <c r="I229" s="273" t="s">
        <v>196</v>
      </c>
      <c r="J229" s="61"/>
      <c r="K229" s="326">
        <v>0</v>
      </c>
      <c r="L229" s="326">
        <v>0</v>
      </c>
      <c r="M229" s="327">
        <f t="shared" si="3"/>
        <v>0</v>
      </c>
    </row>
    <row r="230" spans="1:13" ht="27.95" customHeight="1" x14ac:dyDescent="0.15">
      <c r="A230" s="319"/>
      <c r="B230" s="311"/>
      <c r="C230" s="311"/>
      <c r="D230" s="311"/>
      <c r="E230" s="311"/>
      <c r="F230" s="307"/>
      <c r="G230" s="308"/>
      <c r="H230" s="632" t="s">
        <v>155</v>
      </c>
      <c r="I230" s="273"/>
      <c r="J230" s="61"/>
      <c r="K230" s="326">
        <f>SUM(K231+K234)</f>
        <v>0</v>
      </c>
      <c r="L230" s="326">
        <f>SUM(L231+L234)</f>
        <v>0</v>
      </c>
      <c r="M230" s="327">
        <f t="shared" si="3"/>
        <v>0</v>
      </c>
    </row>
    <row r="231" spans="1:13" ht="27.95" customHeight="1" x14ac:dyDescent="0.15">
      <c r="A231" s="319"/>
      <c r="B231" s="311"/>
      <c r="C231" s="311"/>
      <c r="D231" s="311"/>
      <c r="E231" s="311"/>
      <c r="F231" s="307"/>
      <c r="G231" s="308"/>
      <c r="H231" s="633"/>
      <c r="I231" s="695" t="s">
        <v>156</v>
      </c>
      <c r="J231" s="61"/>
      <c r="K231" s="326">
        <f>SUM(K232+K233)</f>
        <v>0</v>
      </c>
      <c r="L231" s="326">
        <f>SUM(L232+L233)</f>
        <v>0</v>
      </c>
      <c r="M231" s="327">
        <f t="shared" si="3"/>
        <v>0</v>
      </c>
    </row>
    <row r="232" spans="1:13" ht="27.95" customHeight="1" x14ac:dyDescent="0.15">
      <c r="A232" s="201"/>
      <c r="B232" s="80"/>
      <c r="C232" s="313"/>
      <c r="D232" s="314"/>
      <c r="E232" s="314"/>
      <c r="F232" s="307"/>
      <c r="G232" s="308"/>
      <c r="H232" s="633"/>
      <c r="I232" s="696"/>
      <c r="J232" s="265" t="s">
        <v>514</v>
      </c>
      <c r="K232" s="326">
        <v>0</v>
      </c>
      <c r="L232" s="326">
        <v>0</v>
      </c>
      <c r="M232" s="327">
        <f t="shared" si="3"/>
        <v>0</v>
      </c>
    </row>
    <row r="233" spans="1:13" ht="27.95" customHeight="1" x14ac:dyDescent="0.15">
      <c r="A233" s="201"/>
      <c r="B233" s="80"/>
      <c r="C233" s="313"/>
      <c r="D233" s="314"/>
      <c r="E233" s="314"/>
      <c r="F233" s="307"/>
      <c r="G233" s="308"/>
      <c r="H233" s="633"/>
      <c r="I233" s="696"/>
      <c r="J233" s="265" t="s">
        <v>515</v>
      </c>
      <c r="K233" s="326">
        <v>0</v>
      </c>
      <c r="L233" s="326">
        <v>0</v>
      </c>
      <c r="M233" s="327">
        <f t="shared" si="3"/>
        <v>0</v>
      </c>
    </row>
    <row r="234" spans="1:13" ht="27.95" customHeight="1" x14ac:dyDescent="0.15">
      <c r="A234" s="201"/>
      <c r="B234" s="80"/>
      <c r="C234" s="313"/>
      <c r="D234" s="314"/>
      <c r="E234" s="314"/>
      <c r="F234" s="307"/>
      <c r="G234" s="308"/>
      <c r="H234" s="633"/>
      <c r="I234" s="695" t="s">
        <v>160</v>
      </c>
      <c r="J234" s="265"/>
      <c r="K234" s="326">
        <f>SUM(K235+K236+K237+K238)</f>
        <v>0</v>
      </c>
      <c r="L234" s="326">
        <f>SUM(L235+L236+L237+L238)</f>
        <v>0</v>
      </c>
      <c r="M234" s="327">
        <f t="shared" si="3"/>
        <v>0</v>
      </c>
    </row>
    <row r="235" spans="1:13" ht="27.95" customHeight="1" x14ac:dyDescent="0.15">
      <c r="A235" s="201"/>
      <c r="B235" s="80"/>
      <c r="C235" s="313"/>
      <c r="D235" s="314"/>
      <c r="E235" s="314"/>
      <c r="F235" s="307"/>
      <c r="G235" s="308"/>
      <c r="H235" s="633"/>
      <c r="I235" s="696"/>
      <c r="J235" s="265" t="s">
        <v>675</v>
      </c>
      <c r="K235" s="326">
        <v>0</v>
      </c>
      <c r="L235" s="326">
        <v>0</v>
      </c>
      <c r="M235" s="327">
        <f t="shared" si="3"/>
        <v>0</v>
      </c>
    </row>
    <row r="236" spans="1:13" ht="27.95" customHeight="1" x14ac:dyDescent="0.15">
      <c r="A236" s="201"/>
      <c r="B236" s="80"/>
      <c r="C236" s="313"/>
      <c r="D236" s="314"/>
      <c r="E236" s="314"/>
      <c r="F236" s="307"/>
      <c r="G236" s="308"/>
      <c r="H236" s="633"/>
      <c r="I236" s="696"/>
      <c r="J236" s="265" t="s">
        <v>517</v>
      </c>
      <c r="K236" s="326">
        <v>0</v>
      </c>
      <c r="L236" s="326">
        <v>0</v>
      </c>
      <c r="M236" s="327">
        <f t="shared" si="3"/>
        <v>0</v>
      </c>
    </row>
    <row r="237" spans="1:13" ht="27.95" customHeight="1" x14ac:dyDescent="0.15">
      <c r="A237" s="201"/>
      <c r="B237" s="80"/>
      <c r="C237" s="313"/>
      <c r="D237" s="314"/>
      <c r="E237" s="314"/>
      <c r="F237" s="307"/>
      <c r="G237" s="308"/>
      <c r="H237" s="633"/>
      <c r="I237" s="696"/>
      <c r="J237" s="265" t="s">
        <v>518</v>
      </c>
      <c r="K237" s="326">
        <v>0</v>
      </c>
      <c r="L237" s="326">
        <v>0</v>
      </c>
      <c r="M237" s="327">
        <f t="shared" si="3"/>
        <v>0</v>
      </c>
    </row>
    <row r="238" spans="1:13" ht="27.95" customHeight="1" x14ac:dyDescent="0.15">
      <c r="A238" s="201"/>
      <c r="B238" s="80"/>
      <c r="C238" s="313"/>
      <c r="D238" s="314"/>
      <c r="E238" s="314"/>
      <c r="F238" s="307"/>
      <c r="G238" s="308"/>
      <c r="H238" s="633"/>
      <c r="I238" s="696"/>
      <c r="J238" s="265" t="s">
        <v>160</v>
      </c>
      <c r="K238" s="326">
        <f>SUM(K239+K240)</f>
        <v>0</v>
      </c>
      <c r="L238" s="326">
        <f>SUM(L239+L240)</f>
        <v>0</v>
      </c>
      <c r="M238" s="327">
        <f t="shared" si="3"/>
        <v>0</v>
      </c>
    </row>
    <row r="239" spans="1:13" ht="27.95" customHeight="1" x14ac:dyDescent="0.15">
      <c r="A239" s="201"/>
      <c r="B239" s="80"/>
      <c r="C239" s="313"/>
      <c r="D239" s="314"/>
      <c r="E239" s="314"/>
      <c r="F239" s="307"/>
      <c r="G239" s="308"/>
      <c r="H239" s="633"/>
      <c r="I239" s="696"/>
      <c r="J239" s="265" t="s">
        <v>600</v>
      </c>
      <c r="K239" s="326">
        <v>0</v>
      </c>
      <c r="L239" s="326">
        <v>0</v>
      </c>
      <c r="M239" s="327">
        <f t="shared" si="3"/>
        <v>0</v>
      </c>
    </row>
    <row r="240" spans="1:13" ht="27.95" customHeight="1" x14ac:dyDescent="0.15">
      <c r="A240" s="201"/>
      <c r="B240" s="80"/>
      <c r="C240" s="313"/>
      <c r="D240" s="314"/>
      <c r="E240" s="314"/>
      <c r="F240" s="307"/>
      <c r="G240" s="308"/>
      <c r="H240" s="635"/>
      <c r="I240" s="697"/>
      <c r="J240" s="265" t="s">
        <v>601</v>
      </c>
      <c r="K240" s="326">
        <v>0</v>
      </c>
      <c r="L240" s="326">
        <v>0</v>
      </c>
      <c r="M240" s="327">
        <f t="shared" si="3"/>
        <v>0</v>
      </c>
    </row>
    <row r="241" spans="1:13" ht="27.95" customHeight="1" x14ac:dyDescent="0.15">
      <c r="A241" s="201"/>
      <c r="B241" s="80"/>
      <c r="C241" s="313"/>
      <c r="D241" s="314"/>
      <c r="E241" s="314"/>
      <c r="F241" s="307"/>
      <c r="G241" s="308"/>
      <c r="H241" s="632" t="s">
        <v>520</v>
      </c>
      <c r="I241" s="273"/>
      <c r="J241" s="61"/>
      <c r="K241" s="326">
        <f>SUM(K242)</f>
        <v>0</v>
      </c>
      <c r="L241" s="326">
        <f>SUM(L242)</f>
        <v>0</v>
      </c>
      <c r="M241" s="327">
        <f t="shared" si="3"/>
        <v>0</v>
      </c>
    </row>
    <row r="242" spans="1:13" ht="27.95" customHeight="1" x14ac:dyDescent="0.15">
      <c r="A242" s="201"/>
      <c r="B242" s="80"/>
      <c r="C242" s="313"/>
      <c r="D242" s="314"/>
      <c r="E242" s="314"/>
      <c r="F242" s="307"/>
      <c r="G242" s="308"/>
      <c r="H242" s="635"/>
      <c r="I242" s="265" t="s">
        <v>520</v>
      </c>
      <c r="J242" s="265"/>
      <c r="K242" s="326">
        <v>0</v>
      </c>
      <c r="L242" s="326">
        <v>0</v>
      </c>
      <c r="M242" s="327">
        <f t="shared" si="3"/>
        <v>0</v>
      </c>
    </row>
    <row r="243" spans="1:13" ht="27.95" customHeight="1" x14ac:dyDescent="0.15">
      <c r="A243" s="201"/>
      <c r="B243" s="80"/>
      <c r="C243" s="313"/>
      <c r="D243" s="314"/>
      <c r="E243" s="314"/>
      <c r="F243" s="307"/>
      <c r="G243" s="309"/>
      <c r="H243" s="745" t="s">
        <v>172</v>
      </c>
      <c r="I243" s="745"/>
      <c r="J243" s="745"/>
      <c r="K243" s="326">
        <f>SUM(K222+K225+K228+K230+K241)</f>
        <v>0</v>
      </c>
      <c r="L243" s="326">
        <f>SUM(L222+L225+L228+L230+L241)</f>
        <v>0</v>
      </c>
      <c r="M243" s="327">
        <f t="shared" si="3"/>
        <v>0</v>
      </c>
    </row>
    <row r="244" spans="1:13" ht="27.95" customHeight="1" x14ac:dyDescent="0.15">
      <c r="A244" s="201"/>
      <c r="B244" s="80"/>
      <c r="C244" s="313"/>
      <c r="D244" s="314"/>
      <c r="E244" s="314"/>
      <c r="F244" s="307"/>
      <c r="G244" s="708" t="s">
        <v>680</v>
      </c>
      <c r="H244" s="632" t="s">
        <v>521</v>
      </c>
      <c r="I244" s="273"/>
      <c r="J244" s="61"/>
      <c r="K244" s="326">
        <f>SUM(K245)</f>
        <v>0</v>
      </c>
      <c r="L244" s="326">
        <f>SUM(L245)</f>
        <v>0</v>
      </c>
      <c r="M244" s="327">
        <f t="shared" si="3"/>
        <v>0</v>
      </c>
    </row>
    <row r="245" spans="1:13" ht="27.95" customHeight="1" x14ac:dyDescent="0.15">
      <c r="A245" s="201"/>
      <c r="B245" s="80"/>
      <c r="C245" s="313"/>
      <c r="D245" s="314"/>
      <c r="E245" s="314"/>
      <c r="F245" s="307"/>
      <c r="G245" s="709"/>
      <c r="H245" s="635"/>
      <c r="I245" s="273" t="s">
        <v>521</v>
      </c>
      <c r="J245" s="61"/>
      <c r="K245" s="326">
        <v>0</v>
      </c>
      <c r="L245" s="326">
        <v>0</v>
      </c>
      <c r="M245" s="327">
        <f t="shared" si="3"/>
        <v>0</v>
      </c>
    </row>
    <row r="246" spans="1:13" ht="27.95" customHeight="1" x14ac:dyDescent="0.15">
      <c r="A246" s="201"/>
      <c r="B246" s="80"/>
      <c r="C246" s="313"/>
      <c r="D246" s="314"/>
      <c r="E246" s="314"/>
      <c r="F246" s="307"/>
      <c r="G246" s="709"/>
      <c r="H246" s="632" t="s">
        <v>522</v>
      </c>
      <c r="I246" s="273"/>
      <c r="J246" s="61"/>
      <c r="K246" s="326">
        <f>SUM(K247+K250)</f>
        <v>0</v>
      </c>
      <c r="L246" s="326">
        <f>SUM(L247+L250)</f>
        <v>0</v>
      </c>
      <c r="M246" s="327">
        <f t="shared" si="3"/>
        <v>0</v>
      </c>
    </row>
    <row r="247" spans="1:13" ht="27.95" customHeight="1" x14ac:dyDescent="0.15">
      <c r="A247" s="201"/>
      <c r="B247" s="80"/>
      <c r="C247" s="313"/>
      <c r="D247" s="314"/>
      <c r="E247" s="314"/>
      <c r="F247" s="307"/>
      <c r="G247" s="308"/>
      <c r="H247" s="633"/>
      <c r="I247" s="695" t="s">
        <v>523</v>
      </c>
      <c r="J247" s="61"/>
      <c r="K247" s="326">
        <f>SUM(K248+K249)</f>
        <v>0</v>
      </c>
      <c r="L247" s="326">
        <f>SUM(L248+L249)</f>
        <v>0</v>
      </c>
      <c r="M247" s="327">
        <f t="shared" si="3"/>
        <v>0</v>
      </c>
    </row>
    <row r="248" spans="1:13" ht="27.95" customHeight="1" x14ac:dyDescent="0.15">
      <c r="A248" s="201"/>
      <c r="B248" s="80"/>
      <c r="C248" s="313"/>
      <c r="D248" s="314"/>
      <c r="E248" s="314"/>
      <c r="F248" s="307"/>
      <c r="G248" s="308"/>
      <c r="H248" s="633"/>
      <c r="I248" s="696"/>
      <c r="J248" s="265" t="s">
        <v>524</v>
      </c>
      <c r="K248" s="326">
        <v>0</v>
      </c>
      <c r="L248" s="326">
        <v>0</v>
      </c>
      <c r="M248" s="327">
        <f t="shared" si="3"/>
        <v>0</v>
      </c>
    </row>
    <row r="249" spans="1:13" ht="27.95" customHeight="1" x14ac:dyDescent="0.15">
      <c r="A249" s="201"/>
      <c r="B249" s="80"/>
      <c r="C249" s="313"/>
      <c r="D249" s="314"/>
      <c r="E249" s="314"/>
      <c r="F249" s="307"/>
      <c r="G249" s="308"/>
      <c r="H249" s="633"/>
      <c r="I249" s="696"/>
      <c r="J249" s="265" t="s">
        <v>525</v>
      </c>
      <c r="K249" s="326">
        <v>0</v>
      </c>
      <c r="L249" s="326">
        <v>0</v>
      </c>
      <c r="M249" s="327">
        <f t="shared" si="3"/>
        <v>0</v>
      </c>
    </row>
    <row r="250" spans="1:13" ht="27.95" customHeight="1" x14ac:dyDescent="0.15">
      <c r="A250" s="201"/>
      <c r="B250" s="80"/>
      <c r="C250" s="313"/>
      <c r="D250" s="314"/>
      <c r="E250" s="314"/>
      <c r="F250" s="307"/>
      <c r="G250" s="308"/>
      <c r="H250" s="633"/>
      <c r="I250" s="695" t="s">
        <v>179</v>
      </c>
      <c r="J250" s="265"/>
      <c r="K250" s="326">
        <f>SUM(K251+K252+K253+K254)</f>
        <v>0</v>
      </c>
      <c r="L250" s="326">
        <f>SUM(L251+L252+L253+L254)</f>
        <v>0</v>
      </c>
      <c r="M250" s="327">
        <f t="shared" si="3"/>
        <v>0</v>
      </c>
    </row>
    <row r="251" spans="1:13" ht="27.95" customHeight="1" x14ac:dyDescent="0.15">
      <c r="A251" s="201"/>
      <c r="B251" s="80"/>
      <c r="C251" s="313"/>
      <c r="D251" s="314"/>
      <c r="E251" s="314"/>
      <c r="F251" s="307"/>
      <c r="G251" s="308"/>
      <c r="H251" s="633"/>
      <c r="I251" s="696"/>
      <c r="J251" s="265" t="s">
        <v>525</v>
      </c>
      <c r="K251" s="326">
        <v>0</v>
      </c>
      <c r="L251" s="326">
        <v>0</v>
      </c>
      <c r="M251" s="327">
        <f t="shared" si="3"/>
        <v>0</v>
      </c>
    </row>
    <row r="252" spans="1:13" ht="27.95" customHeight="1" x14ac:dyDescent="0.15">
      <c r="A252" s="201"/>
      <c r="B252" s="80"/>
      <c r="C252" s="313"/>
      <c r="D252" s="314"/>
      <c r="E252" s="314"/>
      <c r="F252" s="307"/>
      <c r="G252" s="308"/>
      <c r="H252" s="633"/>
      <c r="I252" s="696"/>
      <c r="J252" s="265" t="s">
        <v>527</v>
      </c>
      <c r="K252" s="326">
        <v>0</v>
      </c>
      <c r="L252" s="326">
        <v>0</v>
      </c>
      <c r="M252" s="327">
        <f t="shared" si="3"/>
        <v>0</v>
      </c>
    </row>
    <row r="253" spans="1:13" ht="27.95" customHeight="1" x14ac:dyDescent="0.15">
      <c r="A253" s="201"/>
      <c r="B253" s="80"/>
      <c r="C253" s="313"/>
      <c r="D253" s="314"/>
      <c r="E253" s="314"/>
      <c r="F253" s="307"/>
      <c r="G253" s="308"/>
      <c r="H253" s="633"/>
      <c r="I253" s="696"/>
      <c r="J253" s="265" t="s">
        <v>183</v>
      </c>
      <c r="K253" s="326">
        <v>0</v>
      </c>
      <c r="L253" s="326">
        <v>0</v>
      </c>
      <c r="M253" s="327">
        <f t="shared" si="3"/>
        <v>0</v>
      </c>
    </row>
    <row r="254" spans="1:13" ht="27.95" customHeight="1" x14ac:dyDescent="0.15">
      <c r="A254" s="201"/>
      <c r="B254" s="80"/>
      <c r="C254" s="313"/>
      <c r="D254" s="314"/>
      <c r="E254" s="314"/>
      <c r="F254" s="307"/>
      <c r="G254" s="308"/>
      <c r="H254" s="633"/>
      <c r="I254" s="696"/>
      <c r="J254" s="265" t="s">
        <v>528</v>
      </c>
      <c r="K254" s="326">
        <f>SUM(K255+K256)</f>
        <v>0</v>
      </c>
      <c r="L254" s="326">
        <f>SUM(L255+L256)</f>
        <v>0</v>
      </c>
      <c r="M254" s="327">
        <f t="shared" si="3"/>
        <v>0</v>
      </c>
    </row>
    <row r="255" spans="1:13" ht="27.95" customHeight="1" x14ac:dyDescent="0.15">
      <c r="A255" s="201"/>
      <c r="B255" s="80"/>
      <c r="C255" s="313"/>
      <c r="D255" s="314"/>
      <c r="E255" s="314"/>
      <c r="F255" s="307"/>
      <c r="G255" s="308"/>
      <c r="H255" s="633"/>
      <c r="I255" s="696"/>
      <c r="J255" s="265" t="s">
        <v>602</v>
      </c>
      <c r="K255" s="326">
        <v>0</v>
      </c>
      <c r="L255" s="326">
        <v>0</v>
      </c>
      <c r="M255" s="327">
        <f t="shared" si="3"/>
        <v>0</v>
      </c>
    </row>
    <row r="256" spans="1:13" ht="27.95" customHeight="1" x14ac:dyDescent="0.15">
      <c r="A256" s="201"/>
      <c r="B256" s="80"/>
      <c r="C256" s="313"/>
      <c r="D256" s="314"/>
      <c r="E256" s="314"/>
      <c r="F256" s="310"/>
      <c r="G256" s="309"/>
      <c r="H256" s="635"/>
      <c r="I256" s="697"/>
      <c r="J256" s="265" t="s">
        <v>603</v>
      </c>
      <c r="K256" s="326">
        <v>0</v>
      </c>
      <c r="L256" s="326">
        <v>0</v>
      </c>
      <c r="M256" s="327">
        <f t="shared" si="3"/>
        <v>0</v>
      </c>
    </row>
    <row r="257" spans="1:13" ht="27.95" customHeight="1" x14ac:dyDescent="0.15">
      <c r="A257" s="201"/>
      <c r="B257" s="80"/>
      <c r="C257" s="313"/>
      <c r="D257" s="314"/>
      <c r="E257" s="314"/>
      <c r="F257" s="307"/>
      <c r="G257" s="308"/>
      <c r="H257" s="632" t="s">
        <v>529</v>
      </c>
      <c r="I257" s="273"/>
      <c r="J257" s="61"/>
      <c r="K257" s="326">
        <f>SUM(K258)</f>
        <v>0</v>
      </c>
      <c r="L257" s="326">
        <f>SUM(L258)</f>
        <v>0</v>
      </c>
      <c r="M257" s="327">
        <f t="shared" si="3"/>
        <v>0</v>
      </c>
    </row>
    <row r="258" spans="1:13" ht="27.95" customHeight="1" x14ac:dyDescent="0.15">
      <c r="A258" s="201"/>
      <c r="B258" s="80"/>
      <c r="C258" s="313"/>
      <c r="D258" s="314"/>
      <c r="E258" s="314"/>
      <c r="F258" s="307"/>
      <c r="G258" s="308"/>
      <c r="H258" s="635"/>
      <c r="I258" s="273" t="s">
        <v>529</v>
      </c>
      <c r="J258" s="61"/>
      <c r="K258" s="326">
        <v>0</v>
      </c>
      <c r="L258" s="326">
        <v>0</v>
      </c>
      <c r="M258" s="327">
        <f t="shared" si="3"/>
        <v>0</v>
      </c>
    </row>
    <row r="259" spans="1:13" ht="27.95" customHeight="1" x14ac:dyDescent="0.15">
      <c r="A259" s="201"/>
      <c r="B259" s="80"/>
      <c r="C259" s="313"/>
      <c r="D259" s="314"/>
      <c r="E259" s="314"/>
      <c r="F259" s="307"/>
      <c r="G259" s="308"/>
      <c r="H259" s="706" t="s">
        <v>530</v>
      </c>
      <c r="I259" s="273"/>
      <c r="J259" s="61"/>
      <c r="K259" s="326">
        <f>SUM(K260)</f>
        <v>0</v>
      </c>
      <c r="L259" s="326">
        <f>SUM(L260)</f>
        <v>0</v>
      </c>
      <c r="M259" s="327">
        <f t="shared" si="3"/>
        <v>0</v>
      </c>
    </row>
    <row r="260" spans="1:13" ht="27.95" customHeight="1" x14ac:dyDescent="0.15">
      <c r="A260" s="201"/>
      <c r="B260" s="80"/>
      <c r="C260" s="313"/>
      <c r="D260" s="314"/>
      <c r="E260" s="314"/>
      <c r="F260" s="307"/>
      <c r="G260" s="308"/>
      <c r="H260" s="707"/>
      <c r="I260" s="265" t="s">
        <v>530</v>
      </c>
      <c r="J260" s="61"/>
      <c r="K260" s="326">
        <v>0</v>
      </c>
      <c r="L260" s="326">
        <v>0</v>
      </c>
      <c r="M260" s="327">
        <f t="shared" si="3"/>
        <v>0</v>
      </c>
    </row>
    <row r="261" spans="1:13" ht="27.95" customHeight="1" x14ac:dyDescent="0.15">
      <c r="A261" s="201"/>
      <c r="B261" s="80"/>
      <c r="C261" s="313"/>
      <c r="D261" s="314"/>
      <c r="E261" s="314"/>
      <c r="F261" s="307"/>
      <c r="G261" s="308"/>
      <c r="H261" s="632" t="s">
        <v>531</v>
      </c>
      <c r="I261" s="273"/>
      <c r="J261" s="61"/>
      <c r="K261" s="326">
        <f>SUM(K262)</f>
        <v>0</v>
      </c>
      <c r="L261" s="326">
        <f>SUM(L262)</f>
        <v>0</v>
      </c>
      <c r="M261" s="327">
        <f t="shared" ref="M261:M324" si="4">SUM(K261-L261)</f>
        <v>0</v>
      </c>
    </row>
    <row r="262" spans="1:13" ht="27.95" customHeight="1" x14ac:dyDescent="0.15">
      <c r="A262" s="201"/>
      <c r="B262" s="80"/>
      <c r="C262" s="313"/>
      <c r="D262" s="314"/>
      <c r="E262" s="314"/>
      <c r="F262" s="307"/>
      <c r="G262" s="308"/>
      <c r="H262" s="635"/>
      <c r="I262" s="265" t="s">
        <v>531</v>
      </c>
      <c r="J262" s="61"/>
      <c r="K262" s="326">
        <v>0</v>
      </c>
      <c r="L262" s="326">
        <v>0</v>
      </c>
      <c r="M262" s="327">
        <f t="shared" si="4"/>
        <v>0</v>
      </c>
    </row>
    <row r="263" spans="1:13" ht="27.95" customHeight="1" x14ac:dyDescent="0.15">
      <c r="A263" s="201"/>
      <c r="B263" s="80"/>
      <c r="C263" s="313"/>
      <c r="D263" s="314"/>
      <c r="E263" s="314"/>
      <c r="F263" s="307"/>
      <c r="G263" s="309"/>
      <c r="H263" s="745" t="s">
        <v>191</v>
      </c>
      <c r="I263" s="745"/>
      <c r="J263" s="745"/>
      <c r="K263" s="326">
        <f>SUM(K244+K246+K257+K259+K261)</f>
        <v>0</v>
      </c>
      <c r="L263" s="326">
        <f>SUM(L244+L246+L257+L259+L261)</f>
        <v>0</v>
      </c>
      <c r="M263" s="327">
        <f t="shared" si="4"/>
        <v>0</v>
      </c>
    </row>
    <row r="264" spans="1:13" ht="27.95" customHeight="1" x14ac:dyDescent="0.15">
      <c r="A264" s="201"/>
      <c r="B264" s="80"/>
      <c r="C264" s="313"/>
      <c r="D264" s="314"/>
      <c r="E264" s="314"/>
      <c r="F264" s="310"/>
      <c r="G264" s="28"/>
      <c r="H264" s="745" t="s">
        <v>192</v>
      </c>
      <c r="I264" s="745"/>
      <c r="J264" s="745"/>
      <c r="K264" s="326">
        <f>SUM(K243-K263)</f>
        <v>0</v>
      </c>
      <c r="L264" s="326">
        <f>SUM(L243-L263)</f>
        <v>0</v>
      </c>
      <c r="M264" s="327">
        <f t="shared" si="4"/>
        <v>0</v>
      </c>
    </row>
    <row r="265" spans="1:13" ht="27.95" customHeight="1" x14ac:dyDescent="0.15">
      <c r="A265" s="201"/>
      <c r="B265" s="80"/>
      <c r="C265" s="313"/>
      <c r="D265" s="314"/>
      <c r="E265" s="314"/>
      <c r="F265" s="739" t="s">
        <v>697</v>
      </c>
      <c r="G265" s="708" t="s">
        <v>4</v>
      </c>
      <c r="H265" s="632" t="s">
        <v>533</v>
      </c>
      <c r="I265" s="273"/>
      <c r="J265" s="61"/>
      <c r="K265" s="326">
        <f>SUM(K266)</f>
        <v>0</v>
      </c>
      <c r="L265" s="326">
        <f>SUM(L266)</f>
        <v>0</v>
      </c>
      <c r="M265" s="327">
        <f t="shared" si="4"/>
        <v>0</v>
      </c>
    </row>
    <row r="266" spans="1:13" ht="27.95" customHeight="1" x14ac:dyDescent="0.15">
      <c r="A266" s="201"/>
      <c r="B266" s="80"/>
      <c r="C266" s="313"/>
      <c r="D266" s="314"/>
      <c r="E266" s="314"/>
      <c r="F266" s="701"/>
      <c r="G266" s="709"/>
      <c r="H266" s="635"/>
      <c r="I266" s="273" t="s">
        <v>533</v>
      </c>
      <c r="J266" s="61"/>
      <c r="K266" s="326">
        <v>0</v>
      </c>
      <c r="L266" s="326">
        <v>0</v>
      </c>
      <c r="M266" s="327">
        <f t="shared" si="4"/>
        <v>0</v>
      </c>
    </row>
    <row r="267" spans="1:13" ht="27.95" customHeight="1" x14ac:dyDescent="0.15">
      <c r="A267" s="201"/>
      <c r="B267" s="80"/>
      <c r="C267" s="313"/>
      <c r="D267" s="314"/>
      <c r="E267" s="314"/>
      <c r="F267" s="701"/>
      <c r="G267" s="709"/>
      <c r="H267" s="632" t="s">
        <v>577</v>
      </c>
      <c r="I267" s="273"/>
      <c r="J267" s="61"/>
      <c r="K267" s="326">
        <f>SUM(K268+K269+K270)</f>
        <v>0</v>
      </c>
      <c r="L267" s="326">
        <f>SUM(L268+L269+L270)</f>
        <v>0</v>
      </c>
      <c r="M267" s="327">
        <f t="shared" si="4"/>
        <v>0</v>
      </c>
    </row>
    <row r="268" spans="1:13" ht="27.95" customHeight="1" x14ac:dyDescent="0.15">
      <c r="A268" s="201"/>
      <c r="B268" s="80"/>
      <c r="C268" s="313"/>
      <c r="D268" s="314"/>
      <c r="E268" s="314"/>
      <c r="F268" s="701"/>
      <c r="G268" s="709"/>
      <c r="H268" s="633"/>
      <c r="I268" s="273" t="s">
        <v>535</v>
      </c>
      <c r="J268" s="61"/>
      <c r="K268" s="326">
        <v>0</v>
      </c>
      <c r="L268" s="326">
        <v>0</v>
      </c>
      <c r="M268" s="327">
        <v>0</v>
      </c>
    </row>
    <row r="269" spans="1:13" ht="27.95" customHeight="1" x14ac:dyDescent="0.15">
      <c r="A269" s="201"/>
      <c r="B269" s="80"/>
      <c r="C269" s="313"/>
      <c r="D269" s="314"/>
      <c r="E269" s="314"/>
      <c r="F269" s="701"/>
      <c r="G269" s="709"/>
      <c r="H269" s="633"/>
      <c r="I269" s="273" t="s">
        <v>536</v>
      </c>
      <c r="J269" s="61"/>
      <c r="K269" s="326">
        <v>0</v>
      </c>
      <c r="L269" s="326">
        <v>0</v>
      </c>
      <c r="M269" s="327">
        <f t="shared" si="4"/>
        <v>0</v>
      </c>
    </row>
    <row r="270" spans="1:13" ht="27.95" customHeight="1" x14ac:dyDescent="0.15">
      <c r="A270" s="201"/>
      <c r="B270" s="80"/>
      <c r="C270" s="313"/>
      <c r="D270" s="314"/>
      <c r="E270" s="314"/>
      <c r="F270" s="701"/>
      <c r="G270" s="709"/>
      <c r="H270" s="633"/>
      <c r="I270" s="695" t="s">
        <v>578</v>
      </c>
      <c r="J270" s="61"/>
      <c r="K270" s="326">
        <f>SUM(K271+K272+K273)</f>
        <v>0</v>
      </c>
      <c r="L270" s="326">
        <f>SUM(L271+L272+L273)</f>
        <v>0</v>
      </c>
      <c r="M270" s="327">
        <f t="shared" si="4"/>
        <v>0</v>
      </c>
    </row>
    <row r="271" spans="1:13" ht="27.95" customHeight="1" x14ac:dyDescent="0.15">
      <c r="A271" s="201"/>
      <c r="B271" s="80"/>
      <c r="C271" s="313"/>
      <c r="D271" s="314"/>
      <c r="E271" s="314"/>
      <c r="F271" s="701"/>
      <c r="G271" s="709"/>
      <c r="H271" s="633"/>
      <c r="I271" s="696"/>
      <c r="J271" s="265" t="s">
        <v>537</v>
      </c>
      <c r="K271" s="326">
        <v>0</v>
      </c>
      <c r="L271" s="326">
        <v>0</v>
      </c>
      <c r="M271" s="327">
        <v>0</v>
      </c>
    </row>
    <row r="272" spans="1:13" ht="27.95" customHeight="1" x14ac:dyDescent="0.15">
      <c r="A272" s="201"/>
      <c r="B272" s="80"/>
      <c r="C272" s="313"/>
      <c r="D272" s="314"/>
      <c r="E272" s="314"/>
      <c r="F272" s="701"/>
      <c r="G272" s="709"/>
      <c r="H272" s="633"/>
      <c r="I272" s="696"/>
      <c r="J272" s="265" t="s">
        <v>538</v>
      </c>
      <c r="K272" s="326">
        <v>0</v>
      </c>
      <c r="L272" s="326">
        <v>0</v>
      </c>
      <c r="M272" s="327">
        <f t="shared" si="4"/>
        <v>0</v>
      </c>
    </row>
    <row r="273" spans="1:13" ht="27.95" customHeight="1" x14ac:dyDescent="0.15">
      <c r="A273" s="201"/>
      <c r="B273" s="80"/>
      <c r="C273" s="313"/>
      <c r="D273" s="314"/>
      <c r="E273" s="314"/>
      <c r="F273" s="701"/>
      <c r="G273" s="709"/>
      <c r="H273" s="635"/>
      <c r="I273" s="697"/>
      <c r="J273" s="265" t="s">
        <v>534</v>
      </c>
      <c r="K273" s="326">
        <v>0</v>
      </c>
      <c r="L273" s="326">
        <v>0</v>
      </c>
      <c r="M273" s="327">
        <f t="shared" si="4"/>
        <v>0</v>
      </c>
    </row>
    <row r="274" spans="1:13" ht="27.95" customHeight="1" x14ac:dyDescent="0.15">
      <c r="A274" s="201"/>
      <c r="B274" s="80"/>
      <c r="C274" s="313"/>
      <c r="D274" s="314"/>
      <c r="E274" s="314"/>
      <c r="F274" s="290"/>
      <c r="G274" s="709"/>
      <c r="H274" s="632" t="s">
        <v>210</v>
      </c>
      <c r="I274" s="273"/>
      <c r="J274" s="61"/>
      <c r="K274" s="326">
        <f>SUM(K275)</f>
        <v>0</v>
      </c>
      <c r="L274" s="326">
        <f>SUM(L275)</f>
        <v>0</v>
      </c>
      <c r="M274" s="327">
        <f t="shared" si="4"/>
        <v>0</v>
      </c>
    </row>
    <row r="275" spans="1:13" ht="27.95" customHeight="1" x14ac:dyDescent="0.15">
      <c r="A275" s="201"/>
      <c r="B275" s="80"/>
      <c r="C275" s="313"/>
      <c r="D275" s="314"/>
      <c r="E275" s="314"/>
      <c r="F275" s="290"/>
      <c r="G275" s="709"/>
      <c r="H275" s="635"/>
      <c r="I275" s="273" t="s">
        <v>210</v>
      </c>
      <c r="J275" s="61"/>
      <c r="K275" s="326">
        <v>0</v>
      </c>
      <c r="L275" s="326">
        <v>0</v>
      </c>
      <c r="M275" s="327">
        <f t="shared" si="4"/>
        <v>0</v>
      </c>
    </row>
    <row r="276" spans="1:13" ht="27.95" customHeight="1" x14ac:dyDescent="0.15">
      <c r="A276" s="201"/>
      <c r="B276" s="80"/>
      <c r="C276" s="313"/>
      <c r="D276" s="314"/>
      <c r="E276" s="314"/>
      <c r="F276" s="290"/>
      <c r="G276" s="709"/>
      <c r="H276" s="632" t="s">
        <v>539</v>
      </c>
      <c r="I276" s="273"/>
      <c r="J276" s="61"/>
      <c r="K276" s="326">
        <f>SUM(K277)</f>
        <v>0</v>
      </c>
      <c r="L276" s="326">
        <f>SUM(L277)</f>
        <v>0</v>
      </c>
      <c r="M276" s="327">
        <f t="shared" si="4"/>
        <v>0</v>
      </c>
    </row>
    <row r="277" spans="1:13" ht="27.95" customHeight="1" x14ac:dyDescent="0.15">
      <c r="A277" s="201"/>
      <c r="B277" s="80"/>
      <c r="C277" s="313"/>
      <c r="D277" s="314"/>
      <c r="E277" s="314"/>
      <c r="F277" s="290"/>
      <c r="G277" s="709"/>
      <c r="H277" s="635"/>
      <c r="I277" s="273" t="s">
        <v>539</v>
      </c>
      <c r="J277" s="61"/>
      <c r="K277" s="326">
        <v>0</v>
      </c>
      <c r="L277" s="326">
        <v>0</v>
      </c>
      <c r="M277" s="327">
        <f t="shared" si="4"/>
        <v>0</v>
      </c>
    </row>
    <row r="278" spans="1:13" ht="27.95" customHeight="1" x14ac:dyDescent="0.15">
      <c r="A278" s="201"/>
      <c r="B278" s="80"/>
      <c r="C278" s="313"/>
      <c r="D278" s="314"/>
      <c r="E278" s="314"/>
      <c r="F278" s="290"/>
      <c r="G278" s="709"/>
      <c r="H278" s="632" t="s">
        <v>540</v>
      </c>
      <c r="I278" s="273"/>
      <c r="J278" s="61"/>
      <c r="K278" s="326">
        <f>SUM(K279)</f>
        <v>0</v>
      </c>
      <c r="L278" s="326">
        <f>SUM(L279)</f>
        <v>0</v>
      </c>
      <c r="M278" s="327">
        <f t="shared" si="4"/>
        <v>0</v>
      </c>
    </row>
    <row r="279" spans="1:13" ht="27.95" customHeight="1" x14ac:dyDescent="0.15">
      <c r="A279" s="201"/>
      <c r="B279" s="80"/>
      <c r="C279" s="313"/>
      <c r="D279" s="314"/>
      <c r="E279" s="314"/>
      <c r="F279" s="290"/>
      <c r="G279" s="709"/>
      <c r="H279" s="635"/>
      <c r="I279" s="273" t="s">
        <v>540</v>
      </c>
      <c r="J279" s="61"/>
      <c r="K279" s="326">
        <v>0</v>
      </c>
      <c r="L279" s="326">
        <v>0</v>
      </c>
      <c r="M279" s="327">
        <f t="shared" si="4"/>
        <v>0</v>
      </c>
    </row>
    <row r="280" spans="1:13" ht="27.95" customHeight="1" x14ac:dyDescent="0.15">
      <c r="A280" s="201"/>
      <c r="B280" s="80"/>
      <c r="C280" s="313"/>
      <c r="D280" s="314"/>
      <c r="E280" s="314"/>
      <c r="F280" s="290"/>
      <c r="G280" s="709"/>
      <c r="H280" s="632" t="s">
        <v>579</v>
      </c>
      <c r="I280" s="273"/>
      <c r="J280" s="61"/>
      <c r="K280" s="326">
        <f>SUM(K281)</f>
        <v>0</v>
      </c>
      <c r="L280" s="326">
        <f>SUM(L281)</f>
        <v>0</v>
      </c>
      <c r="M280" s="327">
        <f t="shared" si="4"/>
        <v>0</v>
      </c>
    </row>
    <row r="281" spans="1:13" ht="27.95" customHeight="1" x14ac:dyDescent="0.15">
      <c r="A281" s="201"/>
      <c r="B281" s="80"/>
      <c r="C281" s="313"/>
      <c r="D281" s="314"/>
      <c r="E281" s="314"/>
      <c r="F281" s="290"/>
      <c r="G281" s="709"/>
      <c r="H281" s="635"/>
      <c r="I281" s="265" t="s">
        <v>579</v>
      </c>
      <c r="J281" s="61"/>
      <c r="K281" s="326">
        <v>0</v>
      </c>
      <c r="L281" s="326">
        <v>0</v>
      </c>
      <c r="M281" s="327">
        <f t="shared" si="4"/>
        <v>0</v>
      </c>
    </row>
    <row r="282" spans="1:13" ht="27.95" customHeight="1" x14ac:dyDescent="0.15">
      <c r="A282" s="201"/>
      <c r="B282" s="80"/>
      <c r="C282" s="313"/>
      <c r="D282" s="314"/>
      <c r="E282" s="314"/>
      <c r="F282" s="290"/>
      <c r="G282" s="709"/>
      <c r="H282" s="632" t="s">
        <v>580</v>
      </c>
      <c r="I282" s="273"/>
      <c r="J282" s="61"/>
      <c r="K282" s="326">
        <f>SUM(K283)</f>
        <v>0</v>
      </c>
      <c r="L282" s="326">
        <f>SUM(L283)</f>
        <v>0</v>
      </c>
      <c r="M282" s="327">
        <f t="shared" si="4"/>
        <v>0</v>
      </c>
    </row>
    <row r="283" spans="1:13" ht="27.95" customHeight="1" x14ac:dyDescent="0.15">
      <c r="A283" s="201"/>
      <c r="B283" s="80"/>
      <c r="C283" s="313"/>
      <c r="D283" s="314"/>
      <c r="E283" s="314"/>
      <c r="F283" s="290"/>
      <c r="G283" s="709"/>
      <c r="H283" s="635"/>
      <c r="I283" s="265" t="s">
        <v>580</v>
      </c>
      <c r="J283" s="61"/>
      <c r="K283" s="326">
        <v>0</v>
      </c>
      <c r="L283" s="326">
        <v>0</v>
      </c>
      <c r="M283" s="327">
        <f t="shared" si="4"/>
        <v>0</v>
      </c>
    </row>
    <row r="284" spans="1:13" ht="27.95" customHeight="1" x14ac:dyDescent="0.15">
      <c r="A284" s="201"/>
      <c r="B284" s="80"/>
      <c r="C284" s="313"/>
      <c r="D284" s="314"/>
      <c r="E284" s="314"/>
      <c r="F284" s="290"/>
      <c r="G284" s="709"/>
      <c r="H284" s="632" t="s">
        <v>542</v>
      </c>
      <c r="I284" s="273"/>
      <c r="J284" s="61"/>
      <c r="K284" s="326">
        <f>SUM(K285)</f>
        <v>0</v>
      </c>
      <c r="L284" s="326">
        <f>SUM(L285)</f>
        <v>0</v>
      </c>
      <c r="M284" s="327">
        <f t="shared" si="4"/>
        <v>0</v>
      </c>
    </row>
    <row r="285" spans="1:13" ht="27.95" customHeight="1" x14ac:dyDescent="0.15">
      <c r="A285" s="201"/>
      <c r="B285" s="80"/>
      <c r="C285" s="313"/>
      <c r="D285" s="314"/>
      <c r="E285" s="314"/>
      <c r="F285" s="290"/>
      <c r="G285" s="709"/>
      <c r="H285" s="635"/>
      <c r="I285" s="273" t="s">
        <v>542</v>
      </c>
      <c r="J285" s="61"/>
      <c r="K285" s="326">
        <v>0</v>
      </c>
      <c r="L285" s="326">
        <v>0</v>
      </c>
      <c r="M285" s="327">
        <f t="shared" si="4"/>
        <v>0</v>
      </c>
    </row>
    <row r="286" spans="1:13" ht="27.95" customHeight="1" x14ac:dyDescent="0.15">
      <c r="A286" s="201"/>
      <c r="B286" s="80"/>
      <c r="C286" s="313"/>
      <c r="D286" s="314"/>
      <c r="E286" s="314"/>
      <c r="F286" s="290"/>
      <c r="G286" s="709"/>
      <c r="H286" s="632" t="s">
        <v>543</v>
      </c>
      <c r="I286" s="273"/>
      <c r="J286" s="61"/>
      <c r="K286" s="326">
        <f>SUM(K287)</f>
        <v>0</v>
      </c>
      <c r="L286" s="326">
        <f>SUM(L287)</f>
        <v>0</v>
      </c>
      <c r="M286" s="327">
        <f t="shared" si="4"/>
        <v>0</v>
      </c>
    </row>
    <row r="287" spans="1:13" ht="27.95" customHeight="1" x14ac:dyDescent="0.15">
      <c r="A287" s="201"/>
      <c r="B287" s="80"/>
      <c r="C287" s="313"/>
      <c r="D287" s="314"/>
      <c r="E287" s="314"/>
      <c r="F287" s="290"/>
      <c r="G287" s="709"/>
      <c r="H287" s="635"/>
      <c r="I287" s="273" t="s">
        <v>543</v>
      </c>
      <c r="J287" s="61"/>
      <c r="K287" s="326">
        <v>0</v>
      </c>
      <c r="L287" s="326">
        <v>0</v>
      </c>
      <c r="M287" s="327">
        <f t="shared" si="4"/>
        <v>0</v>
      </c>
    </row>
    <row r="288" spans="1:13" ht="27.95" customHeight="1" x14ac:dyDescent="0.15">
      <c r="A288" s="201"/>
      <c r="B288" s="80"/>
      <c r="C288" s="313"/>
      <c r="D288" s="314"/>
      <c r="E288" s="314"/>
      <c r="F288" s="290"/>
      <c r="G288" s="709"/>
      <c r="H288" s="632" t="s">
        <v>544</v>
      </c>
      <c r="I288" s="273"/>
      <c r="J288" s="61"/>
      <c r="K288" s="326">
        <f>SUM(K289)</f>
        <v>0</v>
      </c>
      <c r="L288" s="326">
        <f>SUM(L289)</f>
        <v>0</v>
      </c>
      <c r="M288" s="327">
        <f t="shared" si="4"/>
        <v>0</v>
      </c>
    </row>
    <row r="289" spans="1:13" ht="27.95" customHeight="1" x14ac:dyDescent="0.15">
      <c r="A289" s="201"/>
      <c r="B289" s="80"/>
      <c r="C289" s="313"/>
      <c r="D289" s="314"/>
      <c r="E289" s="314"/>
      <c r="F289" s="290"/>
      <c r="G289" s="709"/>
      <c r="H289" s="635"/>
      <c r="I289" s="273" t="s">
        <v>544</v>
      </c>
      <c r="J289" s="61"/>
      <c r="K289" s="326">
        <v>0</v>
      </c>
      <c r="L289" s="326">
        <v>0</v>
      </c>
      <c r="M289" s="327">
        <f t="shared" si="4"/>
        <v>0</v>
      </c>
    </row>
    <row r="290" spans="1:13" ht="27.95" customHeight="1" x14ac:dyDescent="0.15">
      <c r="A290" s="201"/>
      <c r="B290" s="80"/>
      <c r="C290" s="313"/>
      <c r="D290" s="314"/>
      <c r="E290" s="314"/>
      <c r="F290" s="290"/>
      <c r="G290" s="709"/>
      <c r="H290" s="632" t="s">
        <v>545</v>
      </c>
      <c r="I290" s="273"/>
      <c r="J290" s="61"/>
      <c r="K290" s="326">
        <f>SUM(K291+K292)</f>
        <v>0</v>
      </c>
      <c r="L290" s="326">
        <f>SUM(L291+L292)</f>
        <v>0</v>
      </c>
      <c r="M290" s="327">
        <f t="shared" si="4"/>
        <v>0</v>
      </c>
    </row>
    <row r="291" spans="1:13" ht="27.95" customHeight="1" x14ac:dyDescent="0.15">
      <c r="A291" s="201"/>
      <c r="B291" s="80"/>
      <c r="C291" s="313"/>
      <c r="D291" s="314"/>
      <c r="E291" s="314"/>
      <c r="F291" s="290"/>
      <c r="G291" s="709"/>
      <c r="H291" s="633"/>
      <c r="I291" s="265" t="s">
        <v>547</v>
      </c>
      <c r="J291" s="61"/>
      <c r="K291" s="326">
        <v>0</v>
      </c>
      <c r="L291" s="326">
        <v>0</v>
      </c>
      <c r="M291" s="327">
        <f t="shared" si="4"/>
        <v>0</v>
      </c>
    </row>
    <row r="292" spans="1:13" ht="27.95" customHeight="1" x14ac:dyDescent="0.15">
      <c r="A292" s="201"/>
      <c r="B292" s="80"/>
      <c r="C292" s="313"/>
      <c r="D292" s="314"/>
      <c r="E292" s="314"/>
      <c r="F292" s="290"/>
      <c r="G292" s="709"/>
      <c r="H292" s="635"/>
      <c r="I292" s="273" t="s">
        <v>209</v>
      </c>
      <c r="J292" s="61"/>
      <c r="K292" s="326">
        <v>0</v>
      </c>
      <c r="L292" s="326">
        <v>0</v>
      </c>
      <c r="M292" s="327">
        <f t="shared" si="4"/>
        <v>0</v>
      </c>
    </row>
    <row r="293" spans="1:13" ht="27.95" customHeight="1" x14ac:dyDescent="0.15">
      <c r="A293" s="201"/>
      <c r="B293" s="80"/>
      <c r="C293" s="313"/>
      <c r="D293" s="314"/>
      <c r="E293" s="314"/>
      <c r="F293" s="291"/>
      <c r="G293" s="726"/>
      <c r="H293" s="745" t="s">
        <v>711</v>
      </c>
      <c r="I293" s="745"/>
      <c r="J293" s="745"/>
      <c r="K293" s="326">
        <f>SUM(K265+K267+K274+K276+K278+K280+K282+K284+K286+K288+K290)</f>
        <v>0</v>
      </c>
      <c r="L293" s="326">
        <f>SUM(L265+L267+L274+L276+L278+L280+L282+L284+L286+L288+L290)</f>
        <v>0</v>
      </c>
      <c r="M293" s="327">
        <f t="shared" si="4"/>
        <v>0</v>
      </c>
    </row>
    <row r="294" spans="1:13" ht="27.95" customHeight="1" x14ac:dyDescent="0.15">
      <c r="A294" s="201"/>
      <c r="B294" s="80"/>
      <c r="C294" s="313"/>
      <c r="D294" s="314"/>
      <c r="E294" s="314"/>
      <c r="F294" s="290"/>
      <c r="G294" s="709" t="s">
        <v>680</v>
      </c>
      <c r="H294" s="632" t="s">
        <v>582</v>
      </c>
      <c r="I294" s="273"/>
      <c r="J294" s="61"/>
      <c r="K294" s="326">
        <f>SUM(K295)</f>
        <v>0</v>
      </c>
      <c r="L294" s="326">
        <f>SUM(L295)</f>
        <v>0</v>
      </c>
      <c r="M294" s="327">
        <f t="shared" si="4"/>
        <v>0</v>
      </c>
    </row>
    <row r="295" spans="1:13" ht="27.95" customHeight="1" x14ac:dyDescent="0.15">
      <c r="A295" s="201"/>
      <c r="B295" s="80"/>
      <c r="C295" s="313"/>
      <c r="D295" s="314"/>
      <c r="E295" s="314"/>
      <c r="F295" s="290"/>
      <c r="G295" s="709"/>
      <c r="H295" s="635"/>
      <c r="I295" s="61" t="s">
        <v>582</v>
      </c>
      <c r="J295" s="61"/>
      <c r="K295" s="326">
        <v>0</v>
      </c>
      <c r="L295" s="326">
        <v>0</v>
      </c>
      <c r="M295" s="327">
        <f t="shared" si="4"/>
        <v>0</v>
      </c>
    </row>
    <row r="296" spans="1:13" ht="27.95" customHeight="1" x14ac:dyDescent="0.15">
      <c r="A296" s="201"/>
      <c r="B296" s="80"/>
      <c r="C296" s="313"/>
      <c r="D296" s="314"/>
      <c r="E296" s="314"/>
      <c r="F296" s="290"/>
      <c r="G296" s="709"/>
      <c r="H296" s="632" t="s">
        <v>221</v>
      </c>
      <c r="I296" s="273"/>
      <c r="J296" s="61"/>
      <c r="K296" s="326">
        <f>SUM(K297)</f>
        <v>0</v>
      </c>
      <c r="L296" s="326">
        <f>SUM(L297)</f>
        <v>0</v>
      </c>
      <c r="M296" s="327">
        <f t="shared" si="4"/>
        <v>0</v>
      </c>
    </row>
    <row r="297" spans="1:13" ht="27.95" customHeight="1" x14ac:dyDescent="0.15">
      <c r="A297" s="201"/>
      <c r="B297" s="80"/>
      <c r="C297" s="313"/>
      <c r="D297" s="314"/>
      <c r="E297" s="314"/>
      <c r="F297" s="290"/>
      <c r="G297" s="709"/>
      <c r="H297" s="635"/>
      <c r="I297" s="273" t="s">
        <v>221</v>
      </c>
      <c r="J297" s="61"/>
      <c r="K297" s="326">
        <v>0</v>
      </c>
      <c r="L297" s="326">
        <v>0</v>
      </c>
      <c r="M297" s="327">
        <f t="shared" si="4"/>
        <v>0</v>
      </c>
    </row>
    <row r="298" spans="1:13" ht="27.95" customHeight="1" x14ac:dyDescent="0.15">
      <c r="A298" s="201"/>
      <c r="B298" s="80"/>
      <c r="C298" s="313"/>
      <c r="D298" s="314"/>
      <c r="E298" s="314"/>
      <c r="F298" s="290"/>
      <c r="G298" s="709"/>
      <c r="H298" s="632" t="s">
        <v>549</v>
      </c>
      <c r="I298" s="273"/>
      <c r="J298" s="61"/>
      <c r="K298" s="326">
        <f>SUM(K299)</f>
        <v>0</v>
      </c>
      <c r="L298" s="326">
        <f>SUM(L299)</f>
        <v>0</v>
      </c>
      <c r="M298" s="327">
        <f t="shared" si="4"/>
        <v>0</v>
      </c>
    </row>
    <row r="299" spans="1:13" ht="27.95" customHeight="1" x14ac:dyDescent="0.15">
      <c r="A299" s="201"/>
      <c r="B299" s="80"/>
      <c r="C299" s="313"/>
      <c r="D299" s="314"/>
      <c r="E299" s="314"/>
      <c r="F299" s="290"/>
      <c r="G299" s="709"/>
      <c r="H299" s="635"/>
      <c r="I299" s="273" t="s">
        <v>549</v>
      </c>
      <c r="J299" s="61"/>
      <c r="K299" s="326">
        <v>0</v>
      </c>
      <c r="L299" s="326">
        <v>0</v>
      </c>
      <c r="M299" s="327">
        <f t="shared" si="4"/>
        <v>0</v>
      </c>
    </row>
    <row r="300" spans="1:13" ht="27.95" customHeight="1" x14ac:dyDescent="0.15">
      <c r="A300" s="201"/>
      <c r="B300" s="80"/>
      <c r="C300" s="313"/>
      <c r="D300" s="314"/>
      <c r="E300" s="314"/>
      <c r="F300" s="290"/>
      <c r="G300" s="709"/>
      <c r="H300" s="632" t="s">
        <v>551</v>
      </c>
      <c r="I300" s="273"/>
      <c r="J300" s="61"/>
      <c r="K300" s="326">
        <f>SUM(K301+K302+K303)</f>
        <v>0</v>
      </c>
      <c r="L300" s="326">
        <f>SUM(L301+L302+L303)</f>
        <v>0</v>
      </c>
      <c r="M300" s="327">
        <f t="shared" si="4"/>
        <v>0</v>
      </c>
    </row>
    <row r="301" spans="1:13" ht="27.95" customHeight="1" x14ac:dyDescent="0.15">
      <c r="A301" s="201"/>
      <c r="B301" s="80"/>
      <c r="C301" s="313"/>
      <c r="D301" s="314"/>
      <c r="E301" s="314"/>
      <c r="F301" s="290"/>
      <c r="G301" s="709"/>
      <c r="H301" s="633"/>
      <c r="I301" s="273" t="s">
        <v>552</v>
      </c>
      <c r="J301" s="61"/>
      <c r="K301" s="326">
        <v>0</v>
      </c>
      <c r="L301" s="326">
        <v>0</v>
      </c>
      <c r="M301" s="327">
        <f t="shared" si="4"/>
        <v>0</v>
      </c>
    </row>
    <row r="302" spans="1:13" ht="27.95" customHeight="1" x14ac:dyDescent="0.15">
      <c r="A302" s="201"/>
      <c r="B302" s="80"/>
      <c r="C302" s="313"/>
      <c r="D302" s="314"/>
      <c r="E302" s="314"/>
      <c r="F302" s="290"/>
      <c r="G302" s="709"/>
      <c r="H302" s="633"/>
      <c r="I302" s="273" t="s">
        <v>553</v>
      </c>
      <c r="J302" s="61"/>
      <c r="K302" s="326">
        <v>0</v>
      </c>
      <c r="L302" s="326">
        <v>0</v>
      </c>
      <c r="M302" s="327">
        <f t="shared" si="4"/>
        <v>0</v>
      </c>
    </row>
    <row r="303" spans="1:13" ht="27.95" customHeight="1" x14ac:dyDescent="0.15">
      <c r="A303" s="201"/>
      <c r="B303" s="80"/>
      <c r="C303" s="313"/>
      <c r="D303" s="314"/>
      <c r="E303" s="314"/>
      <c r="F303" s="290"/>
      <c r="G303" s="709"/>
      <c r="H303" s="633"/>
      <c r="I303" s="695" t="s">
        <v>554</v>
      </c>
      <c r="J303" s="61"/>
      <c r="K303" s="326">
        <f>SUM(K304+K305+K306)</f>
        <v>0</v>
      </c>
      <c r="L303" s="326">
        <f>SUM(L304+L305+L306)</f>
        <v>0</v>
      </c>
      <c r="M303" s="327">
        <f t="shared" si="4"/>
        <v>0</v>
      </c>
    </row>
    <row r="304" spans="1:13" ht="27.95" customHeight="1" x14ac:dyDescent="0.15">
      <c r="A304" s="201"/>
      <c r="B304" s="80"/>
      <c r="C304" s="313"/>
      <c r="D304" s="314"/>
      <c r="E304" s="314"/>
      <c r="F304" s="290"/>
      <c r="G304" s="709"/>
      <c r="H304" s="633"/>
      <c r="I304" s="696"/>
      <c r="J304" s="265" t="s">
        <v>555</v>
      </c>
      <c r="K304" s="326">
        <v>0</v>
      </c>
      <c r="L304" s="326">
        <v>0</v>
      </c>
      <c r="M304" s="327">
        <f t="shared" si="4"/>
        <v>0</v>
      </c>
    </row>
    <row r="305" spans="1:13" ht="27.95" customHeight="1" x14ac:dyDescent="0.15">
      <c r="A305" s="201"/>
      <c r="B305" s="80"/>
      <c r="C305" s="313"/>
      <c r="D305" s="314"/>
      <c r="E305" s="314"/>
      <c r="F305" s="290"/>
      <c r="G305" s="709"/>
      <c r="H305" s="633"/>
      <c r="I305" s="696"/>
      <c r="J305" s="265" t="s">
        <v>556</v>
      </c>
      <c r="K305" s="326">
        <v>0</v>
      </c>
      <c r="L305" s="326">
        <v>0</v>
      </c>
      <c r="M305" s="327">
        <f t="shared" si="4"/>
        <v>0</v>
      </c>
    </row>
    <row r="306" spans="1:13" ht="27.95" customHeight="1" x14ac:dyDescent="0.15">
      <c r="A306" s="201"/>
      <c r="B306" s="80"/>
      <c r="C306" s="313"/>
      <c r="D306" s="314"/>
      <c r="E306" s="314"/>
      <c r="F306" s="290"/>
      <c r="G306" s="709"/>
      <c r="H306" s="635"/>
      <c r="I306" s="697"/>
      <c r="J306" s="265" t="s">
        <v>550</v>
      </c>
      <c r="K306" s="326">
        <v>0</v>
      </c>
      <c r="L306" s="326">
        <v>0</v>
      </c>
      <c r="M306" s="327">
        <f t="shared" si="4"/>
        <v>0</v>
      </c>
    </row>
    <row r="307" spans="1:13" ht="27.95" customHeight="1" x14ac:dyDescent="0.15">
      <c r="A307" s="201"/>
      <c r="B307" s="80"/>
      <c r="C307" s="313"/>
      <c r="D307" s="314"/>
      <c r="E307" s="314"/>
      <c r="F307" s="290"/>
      <c r="G307" s="709"/>
      <c r="H307" s="632" t="s">
        <v>557</v>
      </c>
      <c r="I307" s="273"/>
      <c r="J307" s="61"/>
      <c r="K307" s="326">
        <f>SUM(K308)</f>
        <v>0</v>
      </c>
      <c r="L307" s="326">
        <f>SUM(L308)</f>
        <v>0</v>
      </c>
      <c r="M307" s="327">
        <f t="shared" si="4"/>
        <v>0</v>
      </c>
    </row>
    <row r="308" spans="1:13" ht="27.95" customHeight="1" x14ac:dyDescent="0.15">
      <c r="A308" s="201"/>
      <c r="B308" s="80"/>
      <c r="C308" s="313"/>
      <c r="D308" s="314"/>
      <c r="E308" s="314"/>
      <c r="F308" s="701" t="s">
        <v>697</v>
      </c>
      <c r="G308" s="709"/>
      <c r="H308" s="635"/>
      <c r="I308" s="273" t="s">
        <v>557</v>
      </c>
      <c r="J308" s="61"/>
      <c r="K308" s="326">
        <v>0</v>
      </c>
      <c r="L308" s="326">
        <v>0</v>
      </c>
      <c r="M308" s="327">
        <f t="shared" si="4"/>
        <v>0</v>
      </c>
    </row>
    <row r="309" spans="1:13" ht="27.95" customHeight="1" x14ac:dyDescent="0.15">
      <c r="A309" s="201"/>
      <c r="B309" s="80"/>
      <c r="C309" s="313"/>
      <c r="D309" s="314"/>
      <c r="E309" s="314"/>
      <c r="F309" s="701"/>
      <c r="G309" s="709"/>
      <c r="H309" s="632" t="s">
        <v>583</v>
      </c>
      <c r="I309" s="273"/>
      <c r="J309" s="61"/>
      <c r="K309" s="326">
        <f>SUM(K310)</f>
        <v>0</v>
      </c>
      <c r="L309" s="326">
        <f>SUM(L310)</f>
        <v>0</v>
      </c>
      <c r="M309" s="327">
        <f t="shared" si="4"/>
        <v>0</v>
      </c>
    </row>
    <row r="310" spans="1:13" ht="27.95" customHeight="1" x14ac:dyDescent="0.15">
      <c r="A310" s="201"/>
      <c r="B310" s="80"/>
      <c r="C310" s="313"/>
      <c r="D310" s="314"/>
      <c r="E310" s="314"/>
      <c r="F310" s="701"/>
      <c r="G310" s="709"/>
      <c r="H310" s="635"/>
      <c r="I310" s="265" t="s">
        <v>583</v>
      </c>
      <c r="J310" s="61"/>
      <c r="K310" s="326">
        <v>0</v>
      </c>
      <c r="L310" s="326">
        <v>0</v>
      </c>
      <c r="M310" s="327">
        <f t="shared" si="4"/>
        <v>0</v>
      </c>
    </row>
    <row r="311" spans="1:13" ht="27.95" customHeight="1" x14ac:dyDescent="0.15">
      <c r="A311" s="201"/>
      <c r="B311" s="80"/>
      <c r="C311" s="313"/>
      <c r="D311" s="314"/>
      <c r="E311" s="314"/>
      <c r="F311" s="701"/>
      <c r="G311" s="709"/>
      <c r="H311" s="632" t="s">
        <v>558</v>
      </c>
      <c r="I311" s="273"/>
      <c r="J311" s="61"/>
      <c r="K311" s="326">
        <f>SUM(K312)</f>
        <v>0</v>
      </c>
      <c r="L311" s="326">
        <f>SUM(L312)</f>
        <v>0</v>
      </c>
      <c r="M311" s="327">
        <f t="shared" si="4"/>
        <v>0</v>
      </c>
    </row>
    <row r="312" spans="1:13" ht="27.95" customHeight="1" x14ac:dyDescent="0.15">
      <c r="A312" s="201"/>
      <c r="B312" s="80"/>
      <c r="C312" s="313"/>
      <c r="D312" s="314"/>
      <c r="E312" s="314"/>
      <c r="F312" s="701"/>
      <c r="G312" s="709"/>
      <c r="H312" s="635"/>
      <c r="I312" s="273" t="s">
        <v>558</v>
      </c>
      <c r="J312" s="61"/>
      <c r="K312" s="326">
        <v>0</v>
      </c>
      <c r="L312" s="326">
        <v>0</v>
      </c>
      <c r="M312" s="327">
        <f t="shared" si="4"/>
        <v>0</v>
      </c>
    </row>
    <row r="313" spans="1:13" ht="27.95" customHeight="1" x14ac:dyDescent="0.15">
      <c r="A313" s="201"/>
      <c r="B313" s="80"/>
      <c r="C313" s="313"/>
      <c r="D313" s="314"/>
      <c r="E313" s="314"/>
      <c r="F313" s="701"/>
      <c r="G313" s="709"/>
      <c r="H313" s="632" t="s">
        <v>559</v>
      </c>
      <c r="I313" s="273"/>
      <c r="J313" s="61"/>
      <c r="K313" s="326">
        <f>SUM(K314)</f>
        <v>0</v>
      </c>
      <c r="L313" s="326">
        <f>SUM(L314)</f>
        <v>0</v>
      </c>
      <c r="M313" s="327">
        <f t="shared" si="4"/>
        <v>0</v>
      </c>
    </row>
    <row r="314" spans="1:13" ht="27.95" customHeight="1" x14ac:dyDescent="0.15">
      <c r="A314" s="201"/>
      <c r="B314" s="80"/>
      <c r="C314" s="313"/>
      <c r="D314" s="314"/>
      <c r="E314" s="314"/>
      <c r="F314" s="701"/>
      <c r="G314" s="709"/>
      <c r="H314" s="635"/>
      <c r="I314" s="273" t="s">
        <v>559</v>
      </c>
      <c r="J314" s="61"/>
      <c r="K314" s="326">
        <v>0</v>
      </c>
      <c r="L314" s="326">
        <v>0</v>
      </c>
      <c r="M314" s="327">
        <f t="shared" si="4"/>
        <v>0</v>
      </c>
    </row>
    <row r="315" spans="1:13" ht="27.95" customHeight="1" x14ac:dyDescent="0.15">
      <c r="A315" s="201"/>
      <c r="B315" s="80"/>
      <c r="C315" s="313"/>
      <c r="D315" s="314"/>
      <c r="E315" s="314"/>
      <c r="F315" s="701"/>
      <c r="G315" s="709"/>
      <c r="H315" s="632" t="s">
        <v>561</v>
      </c>
      <c r="I315" s="273"/>
      <c r="J315" s="61"/>
      <c r="K315" s="326">
        <f>SUM(K316)</f>
        <v>0</v>
      </c>
      <c r="L315" s="326">
        <f>SUM(L316)</f>
        <v>0</v>
      </c>
      <c r="M315" s="327">
        <f t="shared" si="4"/>
        <v>0</v>
      </c>
    </row>
    <row r="316" spans="1:13" ht="27.95" customHeight="1" x14ac:dyDescent="0.15">
      <c r="A316" s="201"/>
      <c r="B316" s="80"/>
      <c r="C316" s="313"/>
      <c r="D316" s="314"/>
      <c r="E316" s="314"/>
      <c r="F316" s="701"/>
      <c r="G316" s="709"/>
      <c r="H316" s="635"/>
      <c r="I316" s="265" t="s">
        <v>561</v>
      </c>
      <c r="J316" s="61"/>
      <c r="K316" s="326">
        <v>0</v>
      </c>
      <c r="L316" s="326">
        <v>0</v>
      </c>
      <c r="M316" s="327">
        <f t="shared" si="4"/>
        <v>0</v>
      </c>
    </row>
    <row r="317" spans="1:13" ht="27.95" customHeight="1" x14ac:dyDescent="0.15">
      <c r="A317" s="201"/>
      <c r="B317" s="80"/>
      <c r="C317" s="313"/>
      <c r="D317" s="314"/>
      <c r="E317" s="314"/>
      <c r="F317" s="290"/>
      <c r="G317" s="709"/>
      <c r="H317" s="632" t="s">
        <v>563</v>
      </c>
      <c r="I317" s="273"/>
      <c r="J317" s="61"/>
      <c r="K317" s="326">
        <f>SUM(K318)</f>
        <v>0</v>
      </c>
      <c r="L317" s="326">
        <f>SUM(L318)</f>
        <v>0</v>
      </c>
      <c r="M317" s="327">
        <f t="shared" si="4"/>
        <v>0</v>
      </c>
    </row>
    <row r="318" spans="1:13" ht="27.95" customHeight="1" x14ac:dyDescent="0.15">
      <c r="A318" s="201"/>
      <c r="B318" s="80"/>
      <c r="C318" s="313"/>
      <c r="D318" s="314"/>
      <c r="E318" s="314"/>
      <c r="F318" s="290"/>
      <c r="G318" s="709"/>
      <c r="H318" s="635"/>
      <c r="I318" s="273" t="s">
        <v>563</v>
      </c>
      <c r="J318" s="61"/>
      <c r="K318" s="326">
        <v>0</v>
      </c>
      <c r="L318" s="326">
        <v>0</v>
      </c>
      <c r="M318" s="327">
        <f t="shared" si="4"/>
        <v>0</v>
      </c>
    </row>
    <row r="319" spans="1:13" ht="27.95" customHeight="1" x14ac:dyDescent="0.15">
      <c r="A319" s="201"/>
      <c r="B319" s="80"/>
      <c r="C319" s="313"/>
      <c r="D319" s="314"/>
      <c r="E319" s="314"/>
      <c r="F319" s="290"/>
      <c r="G319" s="709"/>
      <c r="H319" s="632" t="s">
        <v>564</v>
      </c>
      <c r="I319" s="273"/>
      <c r="J319" s="61"/>
      <c r="K319" s="326">
        <f>SUM(K320)</f>
        <v>0</v>
      </c>
      <c r="L319" s="326">
        <f>SUM(L320)</f>
        <v>0</v>
      </c>
      <c r="M319" s="327">
        <f t="shared" si="4"/>
        <v>0</v>
      </c>
    </row>
    <row r="320" spans="1:13" ht="27.95" customHeight="1" x14ac:dyDescent="0.15">
      <c r="A320" s="201"/>
      <c r="B320" s="80"/>
      <c r="C320" s="313"/>
      <c r="D320" s="314"/>
      <c r="E320" s="314"/>
      <c r="F320" s="290"/>
      <c r="G320" s="709"/>
      <c r="H320" s="635"/>
      <c r="I320" s="273" t="s">
        <v>564</v>
      </c>
      <c r="J320" s="61"/>
      <c r="K320" s="326">
        <v>0</v>
      </c>
      <c r="L320" s="326">
        <v>0</v>
      </c>
      <c r="M320" s="327">
        <f t="shared" si="4"/>
        <v>0</v>
      </c>
    </row>
    <row r="321" spans="1:13" ht="27.95" customHeight="1" x14ac:dyDescent="0.15">
      <c r="A321" s="201"/>
      <c r="B321" s="80"/>
      <c r="C321" s="313"/>
      <c r="D321" s="314"/>
      <c r="E321" s="314"/>
      <c r="F321" s="290"/>
      <c r="G321" s="709"/>
      <c r="H321" s="632" t="s">
        <v>230</v>
      </c>
      <c r="I321" s="273"/>
      <c r="J321" s="61"/>
      <c r="K321" s="326">
        <f>SUM(K322)</f>
        <v>0</v>
      </c>
      <c r="L321" s="326">
        <f>SUM(L322)</f>
        <v>0</v>
      </c>
      <c r="M321" s="327">
        <f t="shared" si="4"/>
        <v>0</v>
      </c>
    </row>
    <row r="322" spans="1:13" ht="27.95" customHeight="1" x14ac:dyDescent="0.15">
      <c r="A322" s="201"/>
      <c r="B322" s="80"/>
      <c r="C322" s="313"/>
      <c r="D322" s="314"/>
      <c r="E322" s="314"/>
      <c r="F322" s="290"/>
      <c r="G322" s="709"/>
      <c r="H322" s="635"/>
      <c r="I322" s="273" t="s">
        <v>230</v>
      </c>
      <c r="J322" s="61"/>
      <c r="K322" s="326">
        <v>0</v>
      </c>
      <c r="L322" s="326">
        <v>0</v>
      </c>
      <c r="M322" s="327">
        <f t="shared" si="4"/>
        <v>0</v>
      </c>
    </row>
    <row r="323" spans="1:13" ht="27.95" customHeight="1" x14ac:dyDescent="0.15">
      <c r="A323" s="201"/>
      <c r="B323" s="80"/>
      <c r="C323" s="313"/>
      <c r="D323" s="314"/>
      <c r="E323" s="314"/>
      <c r="F323" s="290"/>
      <c r="G323" s="709"/>
      <c r="H323" s="632" t="s">
        <v>565</v>
      </c>
      <c r="I323" s="273"/>
      <c r="J323" s="61"/>
      <c r="K323" s="326">
        <f>SUM(K324+K325)</f>
        <v>0</v>
      </c>
      <c r="L323" s="326">
        <f>SUM(L324+L325)</f>
        <v>0</v>
      </c>
      <c r="M323" s="327">
        <f t="shared" si="4"/>
        <v>0</v>
      </c>
    </row>
    <row r="324" spans="1:13" ht="27.95" customHeight="1" x14ac:dyDescent="0.15">
      <c r="A324" s="201"/>
      <c r="B324" s="80"/>
      <c r="C324" s="313"/>
      <c r="D324" s="314"/>
      <c r="E324" s="314"/>
      <c r="F324" s="290"/>
      <c r="G324" s="709"/>
      <c r="H324" s="633"/>
      <c r="I324" s="273" t="s">
        <v>567</v>
      </c>
      <c r="J324" s="61"/>
      <c r="K324" s="326">
        <v>0</v>
      </c>
      <c r="L324" s="326">
        <v>0</v>
      </c>
      <c r="M324" s="327">
        <f t="shared" si="4"/>
        <v>0</v>
      </c>
    </row>
    <row r="325" spans="1:13" ht="27.95" customHeight="1" x14ac:dyDescent="0.15">
      <c r="A325" s="201"/>
      <c r="B325" s="80"/>
      <c r="C325" s="313"/>
      <c r="D325" s="314"/>
      <c r="E325" s="314"/>
      <c r="F325" s="290"/>
      <c r="G325" s="709"/>
      <c r="H325" s="635"/>
      <c r="I325" s="273" t="s">
        <v>504</v>
      </c>
      <c r="J325" s="61"/>
      <c r="K325" s="326">
        <v>0</v>
      </c>
      <c r="L325" s="326">
        <v>0</v>
      </c>
      <c r="M325" s="327">
        <f t="shared" ref="M325:M332" si="5">SUM(K325-L325)</f>
        <v>0</v>
      </c>
    </row>
    <row r="326" spans="1:13" ht="27.95" customHeight="1" x14ac:dyDescent="0.15">
      <c r="A326" s="201"/>
      <c r="B326" s="80"/>
      <c r="C326" s="313"/>
      <c r="D326" s="314"/>
      <c r="E326" s="314"/>
      <c r="F326" s="290"/>
      <c r="G326" s="726"/>
      <c r="H326" s="745" t="s">
        <v>590</v>
      </c>
      <c r="I326" s="745"/>
      <c r="J326" s="745"/>
      <c r="K326" s="326">
        <f>SUM(K294+K296+K298+K300+K307+K309+K311+K313+K315+K317+K319+K321+K323)</f>
        <v>0</v>
      </c>
      <c r="L326" s="326">
        <f>SUM(L294+L296+L298+L300+L307+L309+L311+L313+L315+L317+L319+L321+L323)</f>
        <v>0</v>
      </c>
      <c r="M326" s="327">
        <f t="shared" si="5"/>
        <v>0</v>
      </c>
    </row>
    <row r="327" spans="1:13" ht="27.95" customHeight="1" x14ac:dyDescent="0.15">
      <c r="A327" s="201"/>
      <c r="B327" s="80"/>
      <c r="C327" s="313"/>
      <c r="D327" s="314"/>
      <c r="E327" s="314"/>
      <c r="F327" s="291"/>
      <c r="G327" s="713" t="s">
        <v>712</v>
      </c>
      <c r="H327" s="741"/>
      <c r="I327" s="741"/>
      <c r="J327" s="742"/>
      <c r="K327" s="326">
        <f>SUM(K293-K326)</f>
        <v>0</v>
      </c>
      <c r="L327" s="326">
        <f>SUM(L293-L326)</f>
        <v>0</v>
      </c>
      <c r="M327" s="327">
        <f t="shared" si="5"/>
        <v>0</v>
      </c>
    </row>
    <row r="328" spans="1:13" ht="27.95" customHeight="1" x14ac:dyDescent="0.15">
      <c r="A328" s="201"/>
      <c r="B328" s="80"/>
      <c r="C328" s="313"/>
      <c r="D328" s="314"/>
      <c r="E328" s="314"/>
      <c r="F328" s="716" t="s">
        <v>681</v>
      </c>
      <c r="G328" s="717"/>
      <c r="H328" s="717"/>
      <c r="I328" s="717"/>
      <c r="J328" s="743"/>
      <c r="K328" s="326">
        <v>0</v>
      </c>
      <c r="L328" s="326">
        <v>0</v>
      </c>
      <c r="M328" s="327">
        <f t="shared" si="5"/>
        <v>0</v>
      </c>
    </row>
    <row r="329" spans="1:13" ht="27.95" customHeight="1" thickBot="1" x14ac:dyDescent="0.2">
      <c r="A329" s="201"/>
      <c r="B329" s="80"/>
      <c r="C329" s="313"/>
      <c r="D329" s="314"/>
      <c r="E329" s="314"/>
      <c r="F329" s="718" t="s">
        <v>243</v>
      </c>
      <c r="G329" s="719"/>
      <c r="H329" s="719"/>
      <c r="I329" s="719"/>
      <c r="J329" s="744"/>
      <c r="K329" s="329">
        <f>SUM(K221+K264+K327-K328)</f>
        <v>0</v>
      </c>
      <c r="L329" s="329">
        <f>SUM(L221+L264+L327-L328)</f>
        <v>0</v>
      </c>
      <c r="M329" s="330">
        <f t="shared" si="5"/>
        <v>0</v>
      </c>
    </row>
    <row r="330" spans="1:13" ht="27.95" customHeight="1" thickBot="1" x14ac:dyDescent="0.2">
      <c r="A330" s="201"/>
      <c r="B330" s="80"/>
      <c r="C330" s="313"/>
      <c r="D330" s="314"/>
      <c r="E330" s="314"/>
      <c r="F330" s="350"/>
      <c r="G330" s="346"/>
      <c r="H330" s="346"/>
      <c r="I330" s="346"/>
      <c r="J330" s="346"/>
      <c r="K330" s="345"/>
      <c r="L330" s="345"/>
      <c r="M330" s="345"/>
    </row>
    <row r="331" spans="1:13" ht="27.95" customHeight="1" x14ac:dyDescent="0.15">
      <c r="A331" s="201"/>
      <c r="B331" s="80"/>
      <c r="C331" s="313"/>
      <c r="D331" s="314"/>
      <c r="E331" s="314"/>
      <c r="F331" s="720" t="s">
        <v>244</v>
      </c>
      <c r="G331" s="721"/>
      <c r="H331" s="721"/>
      <c r="I331" s="721"/>
      <c r="J331" s="722"/>
      <c r="K331" s="347">
        <v>0</v>
      </c>
      <c r="L331" s="347">
        <v>0</v>
      </c>
      <c r="M331" s="348">
        <f t="shared" si="5"/>
        <v>0</v>
      </c>
    </row>
    <row r="332" spans="1:13" ht="27.95" customHeight="1" thickBot="1" x14ac:dyDescent="0.2">
      <c r="A332" s="315"/>
      <c r="B332" s="316"/>
      <c r="C332" s="317"/>
      <c r="D332" s="318"/>
      <c r="E332" s="318"/>
      <c r="F332" s="723" t="s">
        <v>245</v>
      </c>
      <c r="G332" s="724"/>
      <c r="H332" s="724"/>
      <c r="I332" s="724"/>
      <c r="J332" s="725"/>
      <c r="K332" s="329">
        <f>SUM(K329+K331)</f>
        <v>0</v>
      </c>
      <c r="L332" s="329">
        <f>SUM(L329+L331)</f>
        <v>0</v>
      </c>
      <c r="M332" s="330">
        <f t="shared" si="5"/>
        <v>0</v>
      </c>
    </row>
  </sheetData>
  <sheetProtection password="F4BB" sheet="1" objects="1" scenarios="1"/>
  <mergeCells count="139">
    <mergeCell ref="A1:E1"/>
    <mergeCell ref="H1:M1"/>
    <mergeCell ref="A2:E2"/>
    <mergeCell ref="H2:J2"/>
    <mergeCell ref="H3:J3"/>
    <mergeCell ref="K3:M3"/>
    <mergeCell ref="I6:I9"/>
    <mergeCell ref="D7:D9"/>
    <mergeCell ref="H10:H14"/>
    <mergeCell ref="C11:C13"/>
    <mergeCell ref="I11:I13"/>
    <mergeCell ref="D12:D13"/>
    <mergeCell ref="A5:A63"/>
    <mergeCell ref="B5:B63"/>
    <mergeCell ref="F5:F14"/>
    <mergeCell ref="G5:G15"/>
    <mergeCell ref="H5:H9"/>
    <mergeCell ref="C6:C9"/>
    <mergeCell ref="H15:H28"/>
    <mergeCell ref="C16:C24"/>
    <mergeCell ref="G46:G56"/>
    <mergeCell ref="H46:H48"/>
    <mergeCell ref="C47:C48"/>
    <mergeCell ref="F47:F56"/>
    <mergeCell ref="H49:H51"/>
    <mergeCell ref="C53:C63"/>
    <mergeCell ref="D54:D63"/>
    <mergeCell ref="I54:I59"/>
    <mergeCell ref="I60:I72"/>
    <mergeCell ref="I17:I22"/>
    <mergeCell ref="I23:I24"/>
    <mergeCell ref="I25:I28"/>
    <mergeCell ref="H29:H45"/>
    <mergeCell ref="C30:C45"/>
    <mergeCell ref="I30:I31"/>
    <mergeCell ref="I32:I39"/>
    <mergeCell ref="D33:D38"/>
    <mergeCell ref="I40:I45"/>
    <mergeCell ref="D41:D43"/>
    <mergeCell ref="I78:I86"/>
    <mergeCell ref="I87:I89"/>
    <mergeCell ref="I90:I95"/>
    <mergeCell ref="I96:I100"/>
    <mergeCell ref="F97:F106"/>
    <mergeCell ref="G97:G98"/>
    <mergeCell ref="H101:H110"/>
    <mergeCell ref="I102:I104"/>
    <mergeCell ref="I105:I106"/>
    <mergeCell ref="I107:I110"/>
    <mergeCell ref="F129:F138"/>
    <mergeCell ref="I130:I133"/>
    <mergeCell ref="I134:I136"/>
    <mergeCell ref="I137:I139"/>
    <mergeCell ref="I142:I144"/>
    <mergeCell ref="H111:H115"/>
    <mergeCell ref="I112:I115"/>
    <mergeCell ref="H116:H117"/>
    <mergeCell ref="H118:H119"/>
    <mergeCell ref="H120:H121"/>
    <mergeCell ref="H122:H126"/>
    <mergeCell ref="I124:I126"/>
    <mergeCell ref="H145:H166"/>
    <mergeCell ref="I146:I148"/>
    <mergeCell ref="I152:I154"/>
    <mergeCell ref="H167:H168"/>
    <mergeCell ref="G168:G169"/>
    <mergeCell ref="I170:I172"/>
    <mergeCell ref="H127:J127"/>
    <mergeCell ref="G128:G131"/>
    <mergeCell ref="H128:H144"/>
    <mergeCell ref="H212:H213"/>
    <mergeCell ref="H214:H217"/>
    <mergeCell ref="I215:I217"/>
    <mergeCell ref="H218:H219"/>
    <mergeCell ref="H220:J220"/>
    <mergeCell ref="H221:J221"/>
    <mergeCell ref="I174:I176"/>
    <mergeCell ref="F181:F190"/>
    <mergeCell ref="I184:I188"/>
    <mergeCell ref="H198:H199"/>
    <mergeCell ref="H200:H211"/>
    <mergeCell ref="I201:I211"/>
    <mergeCell ref="H278:H279"/>
    <mergeCell ref="H280:H281"/>
    <mergeCell ref="H282:H283"/>
    <mergeCell ref="H284:H285"/>
    <mergeCell ref="H257:H258"/>
    <mergeCell ref="H259:H260"/>
    <mergeCell ref="H261:H262"/>
    <mergeCell ref="H263:J263"/>
    <mergeCell ref="F222:F229"/>
    <mergeCell ref="G222:G223"/>
    <mergeCell ref="H222:H224"/>
    <mergeCell ref="H225:H227"/>
    <mergeCell ref="H228:H229"/>
    <mergeCell ref="H230:H240"/>
    <mergeCell ref="I231:I233"/>
    <mergeCell ref="I234:I240"/>
    <mergeCell ref="H241:H242"/>
    <mergeCell ref="H243:J243"/>
    <mergeCell ref="G244:G246"/>
    <mergeCell ref="H244:H245"/>
    <mergeCell ref="H246:H256"/>
    <mergeCell ref="I247:I249"/>
    <mergeCell ref="I250:I256"/>
    <mergeCell ref="H264:J264"/>
    <mergeCell ref="H288:H289"/>
    <mergeCell ref="H290:H292"/>
    <mergeCell ref="H293:J293"/>
    <mergeCell ref="G294:G326"/>
    <mergeCell ref="H294:H295"/>
    <mergeCell ref="H296:H297"/>
    <mergeCell ref="H298:H299"/>
    <mergeCell ref="H300:H306"/>
    <mergeCell ref="I303:I306"/>
    <mergeCell ref="F331:J331"/>
    <mergeCell ref="F332:J332"/>
    <mergeCell ref="H317:H318"/>
    <mergeCell ref="H319:H320"/>
    <mergeCell ref="H321:H322"/>
    <mergeCell ref="H323:H325"/>
    <mergeCell ref="H326:J326"/>
    <mergeCell ref="G327:J327"/>
    <mergeCell ref="F265:F273"/>
    <mergeCell ref="G265:G293"/>
    <mergeCell ref="H265:H266"/>
    <mergeCell ref="H267:H273"/>
    <mergeCell ref="I270:I273"/>
    <mergeCell ref="H274:H275"/>
    <mergeCell ref="H276:H277"/>
    <mergeCell ref="F328:J328"/>
    <mergeCell ref="F329:J329"/>
    <mergeCell ref="H307:H308"/>
    <mergeCell ref="F308:F316"/>
    <mergeCell ref="H309:H310"/>
    <mergeCell ref="H311:H312"/>
    <mergeCell ref="H313:H314"/>
    <mergeCell ref="H315:H316"/>
    <mergeCell ref="H286:H287"/>
  </mergeCells>
  <phoneticPr fontId="1"/>
  <pageMargins left="0.39370078740157483" right="0" top="0" bottom="0" header="0.31496062992125984" footer="0.31496062992125984"/>
  <pageSetup paperSize="9" scale="65" orientation="portrait" r:id="rId1"/>
  <headerFooter>
    <oddFooter>&amp;C&amp;P</oddFooter>
  </headerFooter>
  <rowBreaks count="7" manualBreakCount="7">
    <brk id="45" max="24" man="1"/>
    <brk id="86" max="24" man="1"/>
    <brk id="127" max="24" man="1"/>
    <brk id="166" max="24" man="1"/>
    <brk id="211" max="24" man="1"/>
    <brk id="256" max="24" man="1"/>
    <brk id="29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2"/>
  <sheetViews>
    <sheetView topLeftCell="F1" zoomScaleNormal="100" workbookViewId="0">
      <selection activeCell="F1" sqref="F1"/>
    </sheetView>
  </sheetViews>
  <sheetFormatPr defaultRowHeight="17.25" x14ac:dyDescent="0.15"/>
  <cols>
    <col min="1" max="2" width="6.25" hidden="1" customWidth="1"/>
    <col min="3" max="3" width="30.625" style="4" hidden="1" customWidth="1"/>
    <col min="4" max="5" width="30.625" style="42" hidden="1" customWidth="1"/>
    <col min="6" max="7" width="4.125" style="42" customWidth="1"/>
    <col min="8" max="8" width="28.25" style="278" customWidth="1"/>
    <col min="9" max="9" width="34" style="278" customWidth="1"/>
    <col min="10" max="10" width="35.5" style="266" customWidth="1"/>
    <col min="11" max="13" width="13.625" customWidth="1"/>
  </cols>
  <sheetData>
    <row r="1" spans="1:13" ht="31.5" customHeight="1" x14ac:dyDescent="0.15">
      <c r="A1" s="657"/>
      <c r="B1" s="658"/>
      <c r="C1" s="658"/>
      <c r="D1" s="658"/>
      <c r="E1" s="658"/>
      <c r="F1" s="336"/>
      <c r="G1" s="336"/>
      <c r="H1" s="749" t="s">
        <v>714</v>
      </c>
      <c r="I1" s="749"/>
      <c r="J1" s="749"/>
      <c r="K1" s="749"/>
      <c r="L1" s="749"/>
      <c r="M1" s="749"/>
    </row>
    <row r="2" spans="1:13" ht="20.100000000000001" customHeight="1" thickBot="1" x14ac:dyDescent="0.2">
      <c r="A2" s="659"/>
      <c r="B2" s="659"/>
      <c r="C2" s="659"/>
      <c r="D2" s="659"/>
      <c r="E2" s="659"/>
      <c r="F2" s="337"/>
      <c r="G2" s="337"/>
      <c r="H2" s="626" t="s">
        <v>692</v>
      </c>
      <c r="I2" s="626"/>
      <c r="J2" s="626"/>
      <c r="K2" t="s">
        <v>709</v>
      </c>
      <c r="M2" t="s">
        <v>696</v>
      </c>
    </row>
    <row r="3" spans="1:13" ht="27.95" customHeight="1" thickBot="1" x14ac:dyDescent="0.2">
      <c r="A3" s="312"/>
      <c r="B3" s="343"/>
      <c r="C3" s="343"/>
      <c r="D3" s="343"/>
      <c r="E3" s="343"/>
      <c r="F3" s="321" t="s">
        <v>698</v>
      </c>
      <c r="G3" s="320"/>
      <c r="H3" s="732" t="s">
        <v>694</v>
      </c>
      <c r="I3" s="732"/>
      <c r="J3" s="732"/>
      <c r="K3" s="737" t="s">
        <v>715</v>
      </c>
      <c r="L3" s="730"/>
      <c r="M3" s="731"/>
    </row>
    <row r="4" spans="1:13" ht="27.95" customHeight="1" thickBot="1" x14ac:dyDescent="0.2">
      <c r="A4" s="1"/>
      <c r="B4" s="1"/>
      <c r="C4" s="341" t="s">
        <v>0</v>
      </c>
      <c r="D4" s="26" t="s">
        <v>1</v>
      </c>
      <c r="E4" s="344" t="s">
        <v>2</v>
      </c>
      <c r="F4" s="342"/>
      <c r="G4" s="339"/>
      <c r="H4" s="273" t="s">
        <v>682</v>
      </c>
      <c r="I4" s="273" t="s">
        <v>683</v>
      </c>
      <c r="J4" s="61" t="s">
        <v>684</v>
      </c>
      <c r="K4" s="323" t="s">
        <v>691</v>
      </c>
      <c r="L4" s="324" t="s">
        <v>689</v>
      </c>
      <c r="M4" s="325" t="s">
        <v>690</v>
      </c>
    </row>
    <row r="5" spans="1:13" ht="27.95" customHeight="1" x14ac:dyDescent="0.15">
      <c r="A5" s="660" t="s">
        <v>3</v>
      </c>
      <c r="B5" s="660" t="s">
        <v>4</v>
      </c>
      <c r="C5" s="2" t="s">
        <v>5</v>
      </c>
      <c r="D5" s="27"/>
      <c r="E5" s="32"/>
      <c r="F5" s="701" t="s">
        <v>677</v>
      </c>
      <c r="G5" s="694" t="s">
        <v>4</v>
      </c>
      <c r="H5" s="632" t="s">
        <v>5</v>
      </c>
      <c r="I5" s="273"/>
      <c r="J5" s="61"/>
      <c r="K5" s="354">
        <f>SUM(K6)</f>
        <v>0</v>
      </c>
      <c r="L5" s="354">
        <f>SUM(L6)</f>
        <v>0</v>
      </c>
      <c r="M5" s="355">
        <f>SUM(K5-L5)</f>
        <v>0</v>
      </c>
    </row>
    <row r="6" spans="1:13" ht="27.95" customHeight="1" x14ac:dyDescent="0.15">
      <c r="A6" s="660"/>
      <c r="B6" s="660"/>
      <c r="C6" s="662"/>
      <c r="D6" s="28" t="s">
        <v>5</v>
      </c>
      <c r="E6" s="33"/>
      <c r="F6" s="701"/>
      <c r="G6" s="694"/>
      <c r="H6" s="633"/>
      <c r="I6" s="695" t="s">
        <v>5</v>
      </c>
      <c r="J6" s="61"/>
      <c r="K6" s="354">
        <f>SUM(K7+K8+K9)</f>
        <v>0</v>
      </c>
      <c r="L6" s="354">
        <f>SUM(L7+L8+L9)</f>
        <v>0</v>
      </c>
      <c r="M6" s="355">
        <f t="shared" ref="M6:M69" si="0">SUM(K6-L6)</f>
        <v>0</v>
      </c>
    </row>
    <row r="7" spans="1:13" ht="27.95" customHeight="1" x14ac:dyDescent="0.15">
      <c r="A7" s="660"/>
      <c r="B7" s="660"/>
      <c r="C7" s="663"/>
      <c r="D7" s="665"/>
      <c r="E7" s="33" t="s">
        <v>6</v>
      </c>
      <c r="F7" s="701"/>
      <c r="G7" s="694"/>
      <c r="H7" s="633"/>
      <c r="I7" s="696"/>
      <c r="J7" s="265" t="s">
        <v>358</v>
      </c>
      <c r="K7" s="354">
        <v>0</v>
      </c>
      <c r="L7" s="354">
        <v>0</v>
      </c>
      <c r="M7" s="355">
        <f t="shared" si="0"/>
        <v>0</v>
      </c>
    </row>
    <row r="8" spans="1:13" ht="27.95" customHeight="1" x14ac:dyDescent="0.15">
      <c r="A8" s="660"/>
      <c r="B8" s="660"/>
      <c r="C8" s="663"/>
      <c r="D8" s="666"/>
      <c r="E8" s="33" t="s">
        <v>7</v>
      </c>
      <c r="F8" s="701"/>
      <c r="G8" s="694"/>
      <c r="H8" s="633"/>
      <c r="I8" s="696"/>
      <c r="J8" s="265" t="s">
        <v>359</v>
      </c>
      <c r="K8" s="354">
        <v>0</v>
      </c>
      <c r="L8" s="354">
        <v>0</v>
      </c>
      <c r="M8" s="355">
        <f t="shared" si="0"/>
        <v>0</v>
      </c>
    </row>
    <row r="9" spans="1:13" ht="27.95" customHeight="1" x14ac:dyDescent="0.15">
      <c r="A9" s="660"/>
      <c r="B9" s="660"/>
      <c r="C9" s="664"/>
      <c r="D9" s="667"/>
      <c r="E9" s="33" t="s">
        <v>8</v>
      </c>
      <c r="F9" s="701"/>
      <c r="G9" s="694"/>
      <c r="H9" s="635"/>
      <c r="I9" s="697"/>
      <c r="J9" s="265" t="s">
        <v>360</v>
      </c>
      <c r="K9" s="354">
        <v>0</v>
      </c>
      <c r="L9" s="354">
        <v>0</v>
      </c>
      <c r="M9" s="355">
        <f t="shared" si="0"/>
        <v>0</v>
      </c>
    </row>
    <row r="10" spans="1:13" ht="27.95" customHeight="1" x14ac:dyDescent="0.15">
      <c r="A10" s="660"/>
      <c r="B10" s="660"/>
      <c r="C10" s="3" t="s">
        <v>9</v>
      </c>
      <c r="D10" s="28"/>
      <c r="E10" s="33"/>
      <c r="F10" s="701"/>
      <c r="G10" s="694"/>
      <c r="H10" s="632" t="s">
        <v>9</v>
      </c>
      <c r="I10" s="273"/>
      <c r="J10" s="265"/>
      <c r="K10" s="354">
        <f>SUM(K11+K14)</f>
        <v>0</v>
      </c>
      <c r="L10" s="354">
        <f>SUM(L11+L14)</f>
        <v>0</v>
      </c>
      <c r="M10" s="355">
        <f t="shared" si="0"/>
        <v>0</v>
      </c>
    </row>
    <row r="11" spans="1:13" ht="27.95" customHeight="1" x14ac:dyDescent="0.15">
      <c r="A11" s="660"/>
      <c r="B11" s="660"/>
      <c r="C11" s="662"/>
      <c r="D11" s="28" t="s">
        <v>9</v>
      </c>
      <c r="E11" s="33"/>
      <c r="F11" s="701"/>
      <c r="G11" s="694"/>
      <c r="H11" s="633"/>
      <c r="I11" s="695" t="s">
        <v>9</v>
      </c>
      <c r="J11" s="265"/>
      <c r="K11" s="354">
        <f>SUM(K12+K13)</f>
        <v>0</v>
      </c>
      <c r="L11" s="354">
        <f>SUM(L12+L13)</f>
        <v>0</v>
      </c>
      <c r="M11" s="355">
        <f t="shared" si="0"/>
        <v>0</v>
      </c>
    </row>
    <row r="12" spans="1:13" ht="27.95" customHeight="1" x14ac:dyDescent="0.15">
      <c r="A12" s="660"/>
      <c r="B12" s="660"/>
      <c r="C12" s="663"/>
      <c r="D12" s="665"/>
      <c r="E12" s="33" t="s">
        <v>10</v>
      </c>
      <c r="F12" s="701"/>
      <c r="G12" s="694"/>
      <c r="H12" s="633"/>
      <c r="I12" s="696"/>
      <c r="J12" s="265" t="s">
        <v>362</v>
      </c>
      <c r="K12" s="354">
        <v>0</v>
      </c>
      <c r="L12" s="354">
        <v>0</v>
      </c>
      <c r="M12" s="355">
        <f t="shared" si="0"/>
        <v>0</v>
      </c>
    </row>
    <row r="13" spans="1:13" ht="27.95" customHeight="1" x14ac:dyDescent="0.15">
      <c r="A13" s="660"/>
      <c r="B13" s="660"/>
      <c r="C13" s="664"/>
      <c r="D13" s="667"/>
      <c r="E13" s="33" t="s">
        <v>11</v>
      </c>
      <c r="F13" s="701"/>
      <c r="G13" s="694"/>
      <c r="H13" s="633"/>
      <c r="I13" s="697"/>
      <c r="J13" s="265" t="s">
        <v>837</v>
      </c>
      <c r="K13" s="354">
        <v>0</v>
      </c>
      <c r="L13" s="354">
        <v>0</v>
      </c>
      <c r="M13" s="355">
        <f t="shared" si="0"/>
        <v>0</v>
      </c>
    </row>
    <row r="14" spans="1:13" ht="27.95" customHeight="1" x14ac:dyDescent="0.15">
      <c r="A14" s="660"/>
      <c r="B14" s="660"/>
      <c r="C14" s="338"/>
      <c r="D14" s="340"/>
      <c r="E14" s="33"/>
      <c r="F14" s="701"/>
      <c r="G14" s="694"/>
      <c r="H14" s="635"/>
      <c r="I14" s="273" t="s">
        <v>364</v>
      </c>
      <c r="J14" s="61"/>
      <c r="K14" s="354">
        <v>0</v>
      </c>
      <c r="L14" s="354">
        <v>0</v>
      </c>
      <c r="M14" s="355">
        <f t="shared" si="0"/>
        <v>0</v>
      </c>
    </row>
    <row r="15" spans="1:13" ht="27.95" customHeight="1" x14ac:dyDescent="0.15">
      <c r="A15" s="660"/>
      <c r="B15" s="660"/>
      <c r="C15" s="3" t="s">
        <v>12</v>
      </c>
      <c r="D15" s="28"/>
      <c r="E15" s="33"/>
      <c r="F15" s="290"/>
      <c r="G15" s="694"/>
      <c r="H15" s="632" t="s">
        <v>12</v>
      </c>
      <c r="I15" s="273"/>
      <c r="J15" s="61"/>
      <c r="K15" s="354">
        <f>SUM(K16+K17+K23+K25)</f>
        <v>0</v>
      </c>
      <c r="L15" s="354">
        <f>SUM(L16+L17+L23+L25)</f>
        <v>0</v>
      </c>
      <c r="M15" s="355">
        <f t="shared" si="0"/>
        <v>0</v>
      </c>
    </row>
    <row r="16" spans="1:13" ht="27.95" customHeight="1" x14ac:dyDescent="0.15">
      <c r="A16" s="660"/>
      <c r="B16" s="660"/>
      <c r="C16" s="663"/>
      <c r="D16" s="28" t="s">
        <v>13</v>
      </c>
      <c r="E16" s="33"/>
      <c r="F16" s="290"/>
      <c r="G16" s="288"/>
      <c r="H16" s="633"/>
      <c r="I16" s="273" t="s">
        <v>13</v>
      </c>
      <c r="J16" s="61"/>
      <c r="K16" s="354">
        <v>0</v>
      </c>
      <c r="L16" s="354">
        <v>0</v>
      </c>
      <c r="M16" s="355">
        <f t="shared" si="0"/>
        <v>0</v>
      </c>
    </row>
    <row r="17" spans="1:13" ht="27.95" customHeight="1" x14ac:dyDescent="0.15">
      <c r="A17" s="660"/>
      <c r="B17" s="660"/>
      <c r="C17" s="663"/>
      <c r="D17" s="28" t="s">
        <v>14</v>
      </c>
      <c r="E17" s="33"/>
      <c r="F17" s="290"/>
      <c r="G17" s="288"/>
      <c r="H17" s="633"/>
      <c r="I17" s="695" t="s">
        <v>14</v>
      </c>
      <c r="J17" s="61"/>
      <c r="K17" s="354">
        <f>SUM(K18+K19+K20+K21+K22)</f>
        <v>0</v>
      </c>
      <c r="L17" s="354">
        <f>SUM(L18+L19+L20+L21+L22)</f>
        <v>0</v>
      </c>
      <c r="M17" s="355">
        <f t="shared" si="0"/>
        <v>0</v>
      </c>
    </row>
    <row r="18" spans="1:13" ht="27.95" customHeight="1" x14ac:dyDescent="0.15">
      <c r="A18" s="660"/>
      <c r="B18" s="660"/>
      <c r="C18" s="663"/>
      <c r="D18" s="28"/>
      <c r="E18" s="33" t="s">
        <v>14</v>
      </c>
      <c r="F18" s="290"/>
      <c r="G18" s="288"/>
      <c r="H18" s="633"/>
      <c r="I18" s="696"/>
      <c r="J18" s="61" t="s">
        <v>365</v>
      </c>
      <c r="K18" s="354">
        <v>0</v>
      </c>
      <c r="L18" s="354">
        <v>0</v>
      </c>
      <c r="M18" s="355">
        <f t="shared" si="0"/>
        <v>0</v>
      </c>
    </row>
    <row r="19" spans="1:13" ht="27.95" customHeight="1" x14ac:dyDescent="0.15">
      <c r="A19" s="660"/>
      <c r="B19" s="660"/>
      <c r="C19" s="663"/>
      <c r="D19" s="28"/>
      <c r="E19" s="33"/>
      <c r="F19" s="290"/>
      <c r="G19" s="288"/>
      <c r="H19" s="633"/>
      <c r="I19" s="696"/>
      <c r="J19" s="61" t="s">
        <v>366</v>
      </c>
      <c r="K19" s="354">
        <v>0</v>
      </c>
      <c r="L19" s="354">
        <v>0</v>
      </c>
      <c r="M19" s="355">
        <f t="shared" si="0"/>
        <v>0</v>
      </c>
    </row>
    <row r="20" spans="1:13" ht="27.95" customHeight="1" x14ac:dyDescent="0.15">
      <c r="A20" s="660"/>
      <c r="B20" s="660"/>
      <c r="C20" s="663"/>
      <c r="D20" s="28"/>
      <c r="E20" s="33"/>
      <c r="F20" s="290"/>
      <c r="G20" s="288"/>
      <c r="H20" s="633"/>
      <c r="I20" s="696"/>
      <c r="J20" s="61" t="s">
        <v>367</v>
      </c>
      <c r="K20" s="354">
        <v>0</v>
      </c>
      <c r="L20" s="354">
        <v>0</v>
      </c>
      <c r="M20" s="355">
        <f t="shared" si="0"/>
        <v>0</v>
      </c>
    </row>
    <row r="21" spans="1:13" ht="27.95" customHeight="1" x14ac:dyDescent="0.15">
      <c r="A21" s="660"/>
      <c r="B21" s="660"/>
      <c r="C21" s="663"/>
      <c r="D21" s="28"/>
      <c r="E21" s="33"/>
      <c r="F21" s="290"/>
      <c r="G21" s="288"/>
      <c r="H21" s="633"/>
      <c r="I21" s="696"/>
      <c r="J21" s="61" t="s">
        <v>604</v>
      </c>
      <c r="K21" s="354">
        <v>0</v>
      </c>
      <c r="L21" s="354">
        <v>0</v>
      </c>
      <c r="M21" s="355">
        <f t="shared" si="0"/>
        <v>0</v>
      </c>
    </row>
    <row r="22" spans="1:13" ht="27.95" customHeight="1" x14ac:dyDescent="0.15">
      <c r="A22" s="660"/>
      <c r="B22" s="660"/>
      <c r="C22" s="663"/>
      <c r="D22" s="28"/>
      <c r="E22" s="33"/>
      <c r="F22" s="290"/>
      <c r="G22" s="288"/>
      <c r="H22" s="633"/>
      <c r="I22" s="697"/>
      <c r="J22" s="61" t="s">
        <v>15</v>
      </c>
      <c r="K22" s="354">
        <v>0</v>
      </c>
      <c r="L22" s="354">
        <v>0</v>
      </c>
      <c r="M22" s="355">
        <f t="shared" si="0"/>
        <v>0</v>
      </c>
    </row>
    <row r="23" spans="1:13" ht="27.95" customHeight="1" x14ac:dyDescent="0.15">
      <c r="A23" s="660"/>
      <c r="B23" s="660"/>
      <c r="C23" s="663"/>
      <c r="D23" s="28" t="s">
        <v>15</v>
      </c>
      <c r="E23" s="33"/>
      <c r="F23" s="290"/>
      <c r="G23" s="288"/>
      <c r="H23" s="633"/>
      <c r="I23" s="695" t="s">
        <v>15</v>
      </c>
      <c r="J23" s="61"/>
      <c r="K23" s="354">
        <f>SUM(K24)</f>
        <v>0</v>
      </c>
      <c r="L23" s="354">
        <f>SUM(L24)</f>
        <v>0</v>
      </c>
      <c r="M23" s="355">
        <f t="shared" si="0"/>
        <v>0</v>
      </c>
    </row>
    <row r="24" spans="1:13" ht="27.95" customHeight="1" x14ac:dyDescent="0.15">
      <c r="A24" s="660"/>
      <c r="B24" s="660"/>
      <c r="C24" s="664"/>
      <c r="D24" s="28"/>
      <c r="E24" s="33" t="s">
        <v>15</v>
      </c>
      <c r="F24" s="290"/>
      <c r="G24" s="288"/>
      <c r="H24" s="633"/>
      <c r="I24" s="697"/>
      <c r="J24" s="265" t="s">
        <v>15</v>
      </c>
      <c r="K24" s="354">
        <v>0</v>
      </c>
      <c r="L24" s="354">
        <v>0</v>
      </c>
      <c r="M24" s="355">
        <f t="shared" si="0"/>
        <v>0</v>
      </c>
    </row>
    <row r="25" spans="1:13" ht="27.95" customHeight="1" x14ac:dyDescent="0.15">
      <c r="A25" s="660"/>
      <c r="B25" s="660"/>
      <c r="C25" s="338"/>
      <c r="D25" s="28"/>
      <c r="E25" s="33"/>
      <c r="F25" s="290"/>
      <c r="G25" s="288"/>
      <c r="H25" s="633"/>
      <c r="I25" s="695" t="s">
        <v>29</v>
      </c>
      <c r="J25" s="265"/>
      <c r="K25" s="354">
        <f>SUM(K26+K27+K28)</f>
        <v>0</v>
      </c>
      <c r="L25" s="354">
        <f>SUM(L26+L27+L28)</f>
        <v>0</v>
      </c>
      <c r="M25" s="355">
        <f t="shared" si="0"/>
        <v>0</v>
      </c>
    </row>
    <row r="26" spans="1:13" ht="27.95" customHeight="1" x14ac:dyDescent="0.15">
      <c r="A26" s="660"/>
      <c r="B26" s="660"/>
      <c r="C26" s="338"/>
      <c r="D26" s="28"/>
      <c r="E26" s="33"/>
      <c r="F26" s="290"/>
      <c r="G26" s="288"/>
      <c r="H26" s="633"/>
      <c r="I26" s="696"/>
      <c r="J26" s="265" t="s">
        <v>370</v>
      </c>
      <c r="K26" s="354">
        <v>0</v>
      </c>
      <c r="L26" s="354">
        <v>0</v>
      </c>
      <c r="M26" s="355">
        <f t="shared" si="0"/>
        <v>0</v>
      </c>
    </row>
    <row r="27" spans="1:13" ht="27.95" customHeight="1" x14ac:dyDescent="0.15">
      <c r="A27" s="660"/>
      <c r="B27" s="660"/>
      <c r="C27" s="338"/>
      <c r="D27" s="28"/>
      <c r="E27" s="33"/>
      <c r="F27" s="290"/>
      <c r="G27" s="288"/>
      <c r="H27" s="633"/>
      <c r="I27" s="696"/>
      <c r="J27" s="265" t="s">
        <v>371</v>
      </c>
      <c r="K27" s="354">
        <v>0</v>
      </c>
      <c r="L27" s="354">
        <v>0</v>
      </c>
      <c r="M27" s="355">
        <f t="shared" si="0"/>
        <v>0</v>
      </c>
    </row>
    <row r="28" spans="1:13" ht="27.95" customHeight="1" thickBot="1" x14ac:dyDescent="0.2">
      <c r="A28" s="660"/>
      <c r="B28" s="660"/>
      <c r="C28" s="338"/>
      <c r="D28" s="28"/>
      <c r="E28" s="33"/>
      <c r="F28" s="290"/>
      <c r="G28" s="288"/>
      <c r="H28" s="634"/>
      <c r="I28" s="698"/>
      <c r="J28" s="377" t="s">
        <v>380</v>
      </c>
      <c r="K28" s="358">
        <v>0</v>
      </c>
      <c r="L28" s="358">
        <v>0</v>
      </c>
      <c r="M28" s="359">
        <f t="shared" si="0"/>
        <v>0</v>
      </c>
    </row>
    <row r="29" spans="1:13" ht="27.95" customHeight="1" x14ac:dyDescent="0.15">
      <c r="A29" s="660"/>
      <c r="B29" s="660"/>
      <c r="C29" s="3" t="s">
        <v>16</v>
      </c>
      <c r="D29" s="28"/>
      <c r="E29" s="33"/>
      <c r="F29" s="290"/>
      <c r="G29" s="288"/>
      <c r="H29" s="639" t="s">
        <v>16</v>
      </c>
      <c r="I29" s="274"/>
      <c r="J29" s="267"/>
      <c r="K29" s="375">
        <f>SUM(K30+K32+K40)</f>
        <v>1000</v>
      </c>
      <c r="L29" s="375">
        <f>SUM(L30+L32+L40)</f>
        <v>0</v>
      </c>
      <c r="M29" s="376">
        <f t="shared" si="0"/>
        <v>1000</v>
      </c>
    </row>
    <row r="30" spans="1:13" ht="27.95" customHeight="1" x14ac:dyDescent="0.15">
      <c r="A30" s="660"/>
      <c r="B30" s="660"/>
      <c r="C30" s="663"/>
      <c r="D30" s="28"/>
      <c r="E30" s="33" t="s">
        <v>17</v>
      </c>
      <c r="F30" s="290"/>
      <c r="G30" s="288"/>
      <c r="H30" s="633"/>
      <c r="I30" s="695" t="s">
        <v>17</v>
      </c>
      <c r="J30" s="61"/>
      <c r="K30" s="354">
        <f>SUM(K31)</f>
        <v>0</v>
      </c>
      <c r="L30" s="354">
        <f>SUM(L31)</f>
        <v>0</v>
      </c>
      <c r="M30" s="355">
        <f t="shared" si="0"/>
        <v>0</v>
      </c>
    </row>
    <row r="31" spans="1:13" ht="27.95" customHeight="1" x14ac:dyDescent="0.15">
      <c r="A31" s="660"/>
      <c r="B31" s="660"/>
      <c r="C31" s="663"/>
      <c r="D31" s="28"/>
      <c r="E31" s="33"/>
      <c r="F31" s="290"/>
      <c r="G31" s="288"/>
      <c r="H31" s="633"/>
      <c r="I31" s="697"/>
      <c r="J31" s="265" t="s">
        <v>17</v>
      </c>
      <c r="K31" s="354">
        <v>0</v>
      </c>
      <c r="L31" s="354">
        <v>0</v>
      </c>
      <c r="M31" s="355">
        <f t="shared" si="0"/>
        <v>0</v>
      </c>
    </row>
    <row r="32" spans="1:13" ht="27.95" customHeight="1" x14ac:dyDescent="0.15">
      <c r="A32" s="660"/>
      <c r="B32" s="660"/>
      <c r="C32" s="663"/>
      <c r="D32" s="28" t="s">
        <v>18</v>
      </c>
      <c r="E32" s="33"/>
      <c r="F32" s="290"/>
      <c r="G32" s="288"/>
      <c r="H32" s="633"/>
      <c r="I32" s="695" t="s">
        <v>18</v>
      </c>
      <c r="J32" s="265"/>
      <c r="K32" s="354">
        <f>SUM(K33+K34+K35+K36+K37+K38+K39)</f>
        <v>1000</v>
      </c>
      <c r="L32" s="354">
        <f>SUM(L33+L34+L35+L36+L37+L38+L39)</f>
        <v>0</v>
      </c>
      <c r="M32" s="355">
        <f t="shared" si="0"/>
        <v>1000</v>
      </c>
    </row>
    <row r="33" spans="1:13" ht="27.95" customHeight="1" x14ac:dyDescent="0.15">
      <c r="A33" s="660"/>
      <c r="B33" s="660"/>
      <c r="C33" s="663"/>
      <c r="D33" s="666"/>
      <c r="E33" s="33" t="s">
        <v>19</v>
      </c>
      <c r="F33" s="290"/>
      <c r="G33" s="288"/>
      <c r="H33" s="633"/>
      <c r="I33" s="696"/>
      <c r="J33" s="265" t="s">
        <v>372</v>
      </c>
      <c r="K33" s="354">
        <v>0</v>
      </c>
      <c r="L33" s="354">
        <v>0</v>
      </c>
      <c r="M33" s="355">
        <f t="shared" si="0"/>
        <v>0</v>
      </c>
    </row>
    <row r="34" spans="1:13" ht="27.95" customHeight="1" x14ac:dyDescent="0.15">
      <c r="A34" s="660"/>
      <c r="B34" s="660"/>
      <c r="C34" s="663"/>
      <c r="D34" s="666"/>
      <c r="E34" s="33" t="s">
        <v>20</v>
      </c>
      <c r="F34" s="290"/>
      <c r="G34" s="288"/>
      <c r="H34" s="633"/>
      <c r="I34" s="696"/>
      <c r="J34" s="265" t="s">
        <v>593</v>
      </c>
      <c r="K34" s="354">
        <v>0</v>
      </c>
      <c r="L34" s="354">
        <v>0</v>
      </c>
      <c r="M34" s="355">
        <f t="shared" si="0"/>
        <v>0</v>
      </c>
    </row>
    <row r="35" spans="1:13" ht="27.95" customHeight="1" x14ac:dyDescent="0.15">
      <c r="A35" s="660"/>
      <c r="B35" s="660"/>
      <c r="C35" s="663"/>
      <c r="D35" s="666"/>
      <c r="E35" s="33" t="s">
        <v>21</v>
      </c>
      <c r="F35" s="290"/>
      <c r="G35" s="288"/>
      <c r="H35" s="633"/>
      <c r="I35" s="696"/>
      <c r="J35" s="265" t="s">
        <v>373</v>
      </c>
      <c r="K35" s="354">
        <v>1000</v>
      </c>
      <c r="L35" s="354">
        <v>0</v>
      </c>
      <c r="M35" s="355">
        <f t="shared" si="0"/>
        <v>1000</v>
      </c>
    </row>
    <row r="36" spans="1:13" ht="27.95" customHeight="1" x14ac:dyDescent="0.15">
      <c r="A36" s="660"/>
      <c r="B36" s="660"/>
      <c r="C36" s="663"/>
      <c r="D36" s="666"/>
      <c r="E36" s="33" t="s">
        <v>246</v>
      </c>
      <c r="F36" s="290"/>
      <c r="G36" s="288"/>
      <c r="H36" s="633"/>
      <c r="I36" s="696"/>
      <c r="J36" s="265" t="s">
        <v>374</v>
      </c>
      <c r="K36" s="354">
        <v>0</v>
      </c>
      <c r="L36" s="354">
        <v>0</v>
      </c>
      <c r="M36" s="355">
        <f t="shared" si="0"/>
        <v>0</v>
      </c>
    </row>
    <row r="37" spans="1:13" ht="27.95" customHeight="1" x14ac:dyDescent="0.15">
      <c r="A37" s="660"/>
      <c r="B37" s="660"/>
      <c r="C37" s="663"/>
      <c r="D37" s="666"/>
      <c r="E37" s="33" t="s">
        <v>22</v>
      </c>
      <c r="F37" s="290"/>
      <c r="G37" s="288"/>
      <c r="H37" s="633"/>
      <c r="I37" s="696"/>
      <c r="J37" s="265" t="s">
        <v>375</v>
      </c>
      <c r="K37" s="354">
        <v>0</v>
      </c>
      <c r="L37" s="354">
        <v>0</v>
      </c>
      <c r="M37" s="355">
        <f t="shared" si="0"/>
        <v>0</v>
      </c>
    </row>
    <row r="38" spans="1:13" ht="27.95" customHeight="1" x14ac:dyDescent="0.15">
      <c r="A38" s="660"/>
      <c r="B38" s="660"/>
      <c r="C38" s="663"/>
      <c r="D38" s="667"/>
      <c r="E38" s="33"/>
      <c r="F38" s="290"/>
      <c r="G38" s="288"/>
      <c r="H38" s="633"/>
      <c r="I38" s="696"/>
      <c r="J38" s="265" t="s">
        <v>584</v>
      </c>
      <c r="K38" s="354">
        <v>0</v>
      </c>
      <c r="L38" s="354">
        <v>0</v>
      </c>
      <c r="M38" s="355">
        <f t="shared" si="0"/>
        <v>0</v>
      </c>
    </row>
    <row r="39" spans="1:13" ht="27.95" customHeight="1" x14ac:dyDescent="0.15">
      <c r="A39" s="660"/>
      <c r="B39" s="660"/>
      <c r="C39" s="663"/>
      <c r="D39" s="340"/>
      <c r="E39" s="33"/>
      <c r="F39" s="290"/>
      <c r="G39" s="288"/>
      <c r="H39" s="633"/>
      <c r="I39" s="697"/>
      <c r="J39" s="265" t="s">
        <v>378</v>
      </c>
      <c r="K39" s="354">
        <v>0</v>
      </c>
      <c r="L39" s="354">
        <v>0</v>
      </c>
      <c r="M39" s="355">
        <f t="shared" si="0"/>
        <v>0</v>
      </c>
    </row>
    <row r="40" spans="1:13" ht="27.95" customHeight="1" x14ac:dyDescent="0.15">
      <c r="A40" s="660"/>
      <c r="B40" s="660"/>
      <c r="C40" s="663"/>
      <c r="D40" s="28" t="s">
        <v>23</v>
      </c>
      <c r="E40" s="33"/>
      <c r="F40" s="290"/>
      <c r="G40" s="288"/>
      <c r="H40" s="633"/>
      <c r="I40" s="695" t="s">
        <v>23</v>
      </c>
      <c r="J40" s="265"/>
      <c r="K40" s="354">
        <f>SUM(K41+K42+K43+K44+K45)</f>
        <v>0</v>
      </c>
      <c r="L40" s="354">
        <f>SUM(L41+L42+L43+L44+L45)</f>
        <v>0</v>
      </c>
      <c r="M40" s="355">
        <f t="shared" si="0"/>
        <v>0</v>
      </c>
    </row>
    <row r="41" spans="1:13" ht="27.95" customHeight="1" x14ac:dyDescent="0.15">
      <c r="A41" s="660"/>
      <c r="B41" s="660"/>
      <c r="C41" s="663"/>
      <c r="D41" s="665"/>
      <c r="E41" s="33" t="s">
        <v>23</v>
      </c>
      <c r="F41" s="290"/>
      <c r="G41" s="288"/>
      <c r="H41" s="633"/>
      <c r="I41" s="696"/>
      <c r="J41" s="265" t="s">
        <v>23</v>
      </c>
      <c r="K41" s="354">
        <v>0</v>
      </c>
      <c r="L41" s="354">
        <v>0</v>
      </c>
      <c r="M41" s="355">
        <f t="shared" si="0"/>
        <v>0</v>
      </c>
    </row>
    <row r="42" spans="1:13" ht="27.95" customHeight="1" x14ac:dyDescent="0.15">
      <c r="A42" s="660"/>
      <c r="B42" s="660"/>
      <c r="C42" s="663"/>
      <c r="D42" s="666"/>
      <c r="E42" s="33" t="s">
        <v>569</v>
      </c>
      <c r="F42" s="290"/>
      <c r="G42" s="288"/>
      <c r="H42" s="633"/>
      <c r="I42" s="696"/>
      <c r="J42" s="265" t="s">
        <v>376</v>
      </c>
      <c r="K42" s="354">
        <v>0</v>
      </c>
      <c r="L42" s="354">
        <v>0</v>
      </c>
      <c r="M42" s="355">
        <f t="shared" si="0"/>
        <v>0</v>
      </c>
    </row>
    <row r="43" spans="1:13" ht="27.95" customHeight="1" x14ac:dyDescent="0.15">
      <c r="A43" s="660"/>
      <c r="B43" s="660"/>
      <c r="C43" s="663"/>
      <c r="D43" s="667"/>
      <c r="E43" s="33" t="s">
        <v>24</v>
      </c>
      <c r="F43" s="290"/>
      <c r="G43" s="288"/>
      <c r="H43" s="633"/>
      <c r="I43" s="696"/>
      <c r="J43" s="265" t="s">
        <v>377</v>
      </c>
      <c r="K43" s="354">
        <v>0</v>
      </c>
      <c r="L43" s="354">
        <v>0</v>
      </c>
      <c r="M43" s="355">
        <f t="shared" si="0"/>
        <v>0</v>
      </c>
    </row>
    <row r="44" spans="1:13" ht="27.95" customHeight="1" x14ac:dyDescent="0.15">
      <c r="A44" s="660"/>
      <c r="B44" s="660"/>
      <c r="C44" s="663"/>
      <c r="D44" s="340"/>
      <c r="E44" s="33"/>
      <c r="F44" s="290"/>
      <c r="G44" s="288"/>
      <c r="H44" s="633"/>
      <c r="I44" s="696"/>
      <c r="J44" s="265" t="s">
        <v>568</v>
      </c>
      <c r="K44" s="354">
        <v>0</v>
      </c>
      <c r="L44" s="354">
        <v>0</v>
      </c>
      <c r="M44" s="355">
        <f t="shared" si="0"/>
        <v>0</v>
      </c>
    </row>
    <row r="45" spans="1:13" ht="27.95" customHeight="1" thickBot="1" x14ac:dyDescent="0.2">
      <c r="A45" s="660"/>
      <c r="B45" s="660"/>
      <c r="C45" s="663"/>
      <c r="D45" s="340"/>
      <c r="E45" s="33"/>
      <c r="F45" s="291"/>
      <c r="G45" s="289"/>
      <c r="H45" s="634"/>
      <c r="I45" s="698"/>
      <c r="J45" s="377" t="s">
        <v>378</v>
      </c>
      <c r="K45" s="358">
        <v>0</v>
      </c>
      <c r="L45" s="358">
        <v>0</v>
      </c>
      <c r="M45" s="359">
        <f t="shared" si="0"/>
        <v>0</v>
      </c>
    </row>
    <row r="46" spans="1:13" ht="27.95" customHeight="1" x14ac:dyDescent="0.15">
      <c r="A46" s="660"/>
      <c r="B46" s="660"/>
      <c r="C46" s="3" t="s">
        <v>25</v>
      </c>
      <c r="D46" s="28"/>
      <c r="E46" s="33"/>
      <c r="F46" s="292"/>
      <c r="G46" s="712" t="s">
        <v>4</v>
      </c>
      <c r="H46" s="633" t="s">
        <v>25</v>
      </c>
      <c r="I46" s="365"/>
      <c r="J46" s="270"/>
      <c r="K46" s="356">
        <f>SUM(K47+K48)</f>
        <v>0</v>
      </c>
      <c r="L46" s="356">
        <f>SUM(L47+L48)</f>
        <v>0</v>
      </c>
      <c r="M46" s="378">
        <f t="shared" si="0"/>
        <v>0</v>
      </c>
    </row>
    <row r="47" spans="1:13" ht="27.95" customHeight="1" x14ac:dyDescent="0.15">
      <c r="A47" s="660"/>
      <c r="B47" s="660"/>
      <c r="C47" s="663"/>
      <c r="D47" s="28"/>
      <c r="E47" s="33"/>
      <c r="F47" s="701" t="s">
        <v>677</v>
      </c>
      <c r="G47" s="694"/>
      <c r="H47" s="633"/>
      <c r="I47" s="273" t="s">
        <v>379</v>
      </c>
      <c r="J47" s="61"/>
      <c r="K47" s="354">
        <v>0</v>
      </c>
      <c r="L47" s="354">
        <v>0</v>
      </c>
      <c r="M47" s="355">
        <f t="shared" si="0"/>
        <v>0</v>
      </c>
    </row>
    <row r="48" spans="1:13" ht="27.95" customHeight="1" x14ac:dyDescent="0.15">
      <c r="A48" s="660"/>
      <c r="B48" s="660"/>
      <c r="C48" s="664"/>
      <c r="D48" s="30" t="s">
        <v>26</v>
      </c>
      <c r="E48" s="33"/>
      <c r="F48" s="701"/>
      <c r="G48" s="694"/>
      <c r="H48" s="635"/>
      <c r="I48" s="273" t="s">
        <v>209</v>
      </c>
      <c r="J48" s="61"/>
      <c r="K48" s="354">
        <v>0</v>
      </c>
      <c r="L48" s="354">
        <v>0</v>
      </c>
      <c r="M48" s="355">
        <f t="shared" si="0"/>
        <v>0</v>
      </c>
    </row>
    <row r="49" spans="1:13" ht="27.95" customHeight="1" x14ac:dyDescent="0.15">
      <c r="A49" s="660"/>
      <c r="B49" s="660"/>
      <c r="C49" s="3" t="s">
        <v>27</v>
      </c>
      <c r="D49" s="28"/>
      <c r="E49" s="33"/>
      <c r="F49" s="701"/>
      <c r="G49" s="694"/>
      <c r="H49" s="632" t="s">
        <v>27</v>
      </c>
      <c r="I49" s="273"/>
      <c r="J49" s="61"/>
      <c r="K49" s="354">
        <f>SUM(K50+K51)</f>
        <v>0</v>
      </c>
      <c r="L49" s="354">
        <f>SUM(L50+L51)</f>
        <v>0</v>
      </c>
      <c r="M49" s="355">
        <f t="shared" si="0"/>
        <v>0</v>
      </c>
    </row>
    <row r="50" spans="1:13" ht="27.95" customHeight="1" x14ac:dyDescent="0.15">
      <c r="A50" s="660"/>
      <c r="B50" s="660"/>
      <c r="C50" s="3"/>
      <c r="D50" s="28" t="s">
        <v>28</v>
      </c>
      <c r="E50" s="33"/>
      <c r="F50" s="701"/>
      <c r="G50" s="694"/>
      <c r="H50" s="633"/>
      <c r="I50" s="273" t="s">
        <v>28</v>
      </c>
      <c r="J50" s="61"/>
      <c r="K50" s="354">
        <v>0</v>
      </c>
      <c r="L50" s="354">
        <v>0</v>
      </c>
      <c r="M50" s="355">
        <f t="shared" si="0"/>
        <v>0</v>
      </c>
    </row>
    <row r="51" spans="1:13" ht="27.95" customHeight="1" thickBot="1" x14ac:dyDescent="0.2">
      <c r="A51" s="660"/>
      <c r="B51" s="660"/>
      <c r="C51" s="3"/>
      <c r="D51" s="28"/>
      <c r="E51" s="33"/>
      <c r="F51" s="701"/>
      <c r="G51" s="694"/>
      <c r="H51" s="634"/>
      <c r="I51" s="380" t="s">
        <v>381</v>
      </c>
      <c r="J51" s="369"/>
      <c r="K51" s="358">
        <v>0</v>
      </c>
      <c r="L51" s="358">
        <v>0</v>
      </c>
      <c r="M51" s="359">
        <f t="shared" si="0"/>
        <v>0</v>
      </c>
    </row>
    <row r="52" spans="1:13" ht="27.95" customHeight="1" x14ac:dyDescent="0.15">
      <c r="A52" s="660"/>
      <c r="B52" s="660"/>
      <c r="C52" s="3" t="s">
        <v>30</v>
      </c>
      <c r="D52" s="28"/>
      <c r="E52" s="33"/>
      <c r="F52" s="701"/>
      <c r="G52" s="694"/>
      <c r="H52" s="285" t="s">
        <v>382</v>
      </c>
      <c r="I52" s="365"/>
      <c r="J52" s="270"/>
      <c r="K52" s="390">
        <f>SUM(K53+K60+K73+K78+K87+K90+K96)</f>
        <v>54026</v>
      </c>
      <c r="L52" s="390">
        <f>SUM(L53+L60+L73+L78+L87+L90+L96)</f>
        <v>0</v>
      </c>
      <c r="M52" s="384">
        <f t="shared" si="0"/>
        <v>54026</v>
      </c>
    </row>
    <row r="53" spans="1:13" ht="27.95" customHeight="1" x14ac:dyDescent="0.15">
      <c r="A53" s="660"/>
      <c r="B53" s="660"/>
      <c r="C53" s="663"/>
      <c r="D53" s="28" t="s">
        <v>33</v>
      </c>
      <c r="E53" s="33"/>
      <c r="F53" s="701"/>
      <c r="G53" s="694"/>
      <c r="H53" s="285"/>
      <c r="I53" s="275" t="s">
        <v>33</v>
      </c>
      <c r="J53" s="268"/>
      <c r="K53" s="363">
        <f>SUM(K54+K57)</f>
        <v>48624</v>
      </c>
      <c r="L53" s="363">
        <f>SUM(L54+L57)</f>
        <v>0</v>
      </c>
      <c r="M53" s="364">
        <f t="shared" si="0"/>
        <v>48624</v>
      </c>
    </row>
    <row r="54" spans="1:13" ht="27.95" customHeight="1" x14ac:dyDescent="0.15">
      <c r="A54" s="660"/>
      <c r="B54" s="660"/>
      <c r="C54" s="663"/>
      <c r="D54" s="665"/>
      <c r="E54" s="33" t="s">
        <v>31</v>
      </c>
      <c r="F54" s="701"/>
      <c r="G54" s="694"/>
      <c r="H54" s="285"/>
      <c r="I54" s="696" t="s">
        <v>383</v>
      </c>
      <c r="J54" s="265" t="s">
        <v>31</v>
      </c>
      <c r="K54" s="354">
        <f>SUM(K55+K56)</f>
        <v>45981</v>
      </c>
      <c r="L54" s="354">
        <f>SUM(L55+L56)</f>
        <v>0</v>
      </c>
      <c r="M54" s="355">
        <f t="shared" si="0"/>
        <v>45981</v>
      </c>
    </row>
    <row r="55" spans="1:13" ht="27.95" customHeight="1" x14ac:dyDescent="0.15">
      <c r="A55" s="660"/>
      <c r="B55" s="660"/>
      <c r="C55" s="663"/>
      <c r="D55" s="666"/>
      <c r="E55" s="33" t="s">
        <v>34</v>
      </c>
      <c r="F55" s="701"/>
      <c r="G55" s="694"/>
      <c r="H55" s="285"/>
      <c r="I55" s="696"/>
      <c r="J55" s="265" t="s">
        <v>384</v>
      </c>
      <c r="K55" s="354">
        <v>45981</v>
      </c>
      <c r="L55" s="354">
        <v>0</v>
      </c>
      <c r="M55" s="355">
        <f t="shared" si="0"/>
        <v>45981</v>
      </c>
    </row>
    <row r="56" spans="1:13" ht="27.95" customHeight="1" x14ac:dyDescent="0.15">
      <c r="A56" s="660"/>
      <c r="B56" s="660"/>
      <c r="C56" s="663"/>
      <c r="D56" s="666"/>
      <c r="E56" s="33" t="s">
        <v>35</v>
      </c>
      <c r="F56" s="701"/>
      <c r="G56" s="694"/>
      <c r="H56" s="285"/>
      <c r="I56" s="696"/>
      <c r="J56" s="265" t="s">
        <v>385</v>
      </c>
      <c r="K56" s="354">
        <v>0</v>
      </c>
      <c r="L56" s="354">
        <v>0</v>
      </c>
      <c r="M56" s="355">
        <f t="shared" si="0"/>
        <v>0</v>
      </c>
    </row>
    <row r="57" spans="1:13" ht="27.95" customHeight="1" x14ac:dyDescent="0.15">
      <c r="A57" s="660"/>
      <c r="B57" s="660"/>
      <c r="C57" s="663"/>
      <c r="D57" s="666"/>
      <c r="E57" s="33"/>
      <c r="F57" s="290"/>
      <c r="G57" s="288"/>
      <c r="H57" s="285"/>
      <c r="I57" s="696"/>
      <c r="J57" s="265" t="s">
        <v>386</v>
      </c>
      <c r="K57" s="354">
        <f>SUM(K58+K59)</f>
        <v>2643</v>
      </c>
      <c r="L57" s="354">
        <f>SUM(L58+L59)</f>
        <v>0</v>
      </c>
      <c r="M57" s="355">
        <f t="shared" si="0"/>
        <v>2643</v>
      </c>
    </row>
    <row r="58" spans="1:13" ht="27.95" customHeight="1" x14ac:dyDescent="0.15">
      <c r="A58" s="660"/>
      <c r="B58" s="660"/>
      <c r="C58" s="663"/>
      <c r="D58" s="666"/>
      <c r="E58" s="33"/>
      <c r="F58" s="290"/>
      <c r="G58" s="288"/>
      <c r="H58" s="285"/>
      <c r="I58" s="696"/>
      <c r="J58" s="265" t="s">
        <v>387</v>
      </c>
      <c r="K58" s="354">
        <v>2643</v>
      </c>
      <c r="L58" s="354">
        <v>0</v>
      </c>
      <c r="M58" s="355">
        <f t="shared" si="0"/>
        <v>2643</v>
      </c>
    </row>
    <row r="59" spans="1:13" ht="27.95" customHeight="1" x14ac:dyDescent="0.15">
      <c r="A59" s="660"/>
      <c r="B59" s="660"/>
      <c r="C59" s="663"/>
      <c r="D59" s="666"/>
      <c r="E59" s="33"/>
      <c r="F59" s="290"/>
      <c r="G59" s="288"/>
      <c r="H59" s="285"/>
      <c r="I59" s="697"/>
      <c r="J59" s="265" t="s">
        <v>388</v>
      </c>
      <c r="K59" s="354">
        <v>0</v>
      </c>
      <c r="L59" s="354">
        <v>0</v>
      </c>
      <c r="M59" s="355">
        <f t="shared" si="0"/>
        <v>0</v>
      </c>
    </row>
    <row r="60" spans="1:13" ht="27.95" customHeight="1" x14ac:dyDescent="0.15">
      <c r="A60" s="660"/>
      <c r="B60" s="660"/>
      <c r="C60" s="663"/>
      <c r="D60" s="666"/>
      <c r="E60" s="33" t="s">
        <v>32</v>
      </c>
      <c r="F60" s="290"/>
      <c r="G60" s="288"/>
      <c r="H60" s="285"/>
      <c r="I60" s="695" t="s">
        <v>401</v>
      </c>
      <c r="J60" s="265"/>
      <c r="K60" s="363">
        <f>SUM(K61+K64+K67+K70)</f>
        <v>5402</v>
      </c>
      <c r="L60" s="363">
        <f>SUM(L61+L64+L67+L70)</f>
        <v>0</v>
      </c>
      <c r="M60" s="364">
        <f t="shared" si="0"/>
        <v>5402</v>
      </c>
    </row>
    <row r="61" spans="1:13" ht="27.95" customHeight="1" x14ac:dyDescent="0.15">
      <c r="A61" s="660"/>
      <c r="B61" s="660"/>
      <c r="C61" s="663"/>
      <c r="D61" s="666"/>
      <c r="E61" s="33"/>
      <c r="F61" s="290"/>
      <c r="G61" s="288"/>
      <c r="H61" s="285"/>
      <c r="I61" s="696"/>
      <c r="J61" s="265" t="s">
        <v>389</v>
      </c>
      <c r="K61" s="354">
        <f>SUM(K62+K63)</f>
        <v>180</v>
      </c>
      <c r="L61" s="354">
        <f>SUM(L62+L63)</f>
        <v>0</v>
      </c>
      <c r="M61" s="355">
        <f t="shared" si="0"/>
        <v>180</v>
      </c>
    </row>
    <row r="62" spans="1:13" ht="27.95" customHeight="1" x14ac:dyDescent="0.15">
      <c r="A62" s="660"/>
      <c r="B62" s="660"/>
      <c r="C62" s="663"/>
      <c r="D62" s="666"/>
      <c r="E62" s="33" t="s">
        <v>34</v>
      </c>
      <c r="F62" s="290"/>
      <c r="G62" s="288"/>
      <c r="H62" s="285"/>
      <c r="I62" s="696"/>
      <c r="J62" s="265" t="s">
        <v>390</v>
      </c>
      <c r="K62" s="354">
        <v>180</v>
      </c>
      <c r="L62" s="354">
        <v>0</v>
      </c>
      <c r="M62" s="355">
        <f t="shared" si="0"/>
        <v>180</v>
      </c>
    </row>
    <row r="63" spans="1:13" ht="27.95" customHeight="1" thickBot="1" x14ac:dyDescent="0.2">
      <c r="A63" s="661"/>
      <c r="B63" s="661"/>
      <c r="C63" s="669"/>
      <c r="D63" s="668"/>
      <c r="E63" s="35" t="s">
        <v>35</v>
      </c>
      <c r="F63" s="290"/>
      <c r="G63" s="288"/>
      <c r="H63" s="285"/>
      <c r="I63" s="696"/>
      <c r="J63" s="265" t="s">
        <v>391</v>
      </c>
      <c r="K63" s="354">
        <v>0</v>
      </c>
      <c r="L63" s="354">
        <v>0</v>
      </c>
      <c r="M63" s="355">
        <f t="shared" si="0"/>
        <v>0</v>
      </c>
    </row>
    <row r="64" spans="1:13" ht="27.95" customHeight="1" x14ac:dyDescent="0.15">
      <c r="A64" s="201"/>
      <c r="B64" s="80"/>
      <c r="C64" s="313"/>
      <c r="D64" s="314"/>
      <c r="E64" s="314"/>
      <c r="F64" s="290"/>
      <c r="G64" s="288"/>
      <c r="H64" s="285"/>
      <c r="I64" s="696"/>
      <c r="J64" s="265" t="s">
        <v>392</v>
      </c>
      <c r="K64" s="354">
        <f>SUM(K65+K66)</f>
        <v>4929</v>
      </c>
      <c r="L64" s="354">
        <f>SUM(L65+L66)</f>
        <v>0</v>
      </c>
      <c r="M64" s="355">
        <f t="shared" si="0"/>
        <v>4929</v>
      </c>
    </row>
    <row r="65" spans="1:13" ht="27.95" customHeight="1" x14ac:dyDescent="0.15">
      <c r="A65" s="201"/>
      <c r="B65" s="80"/>
      <c r="C65" s="313"/>
      <c r="D65" s="314"/>
      <c r="E65" s="314"/>
      <c r="F65" s="290"/>
      <c r="G65" s="288"/>
      <c r="H65" s="285"/>
      <c r="I65" s="696"/>
      <c r="J65" s="265" t="s">
        <v>393</v>
      </c>
      <c r="K65" s="354">
        <v>4929</v>
      </c>
      <c r="L65" s="354">
        <v>0</v>
      </c>
      <c r="M65" s="355">
        <f t="shared" si="0"/>
        <v>4929</v>
      </c>
    </row>
    <row r="66" spans="1:13" ht="27.95" customHeight="1" x14ac:dyDescent="0.15">
      <c r="A66" s="201"/>
      <c r="B66" s="80"/>
      <c r="C66" s="313"/>
      <c r="D66" s="314"/>
      <c r="E66" s="314"/>
      <c r="F66" s="290"/>
      <c r="G66" s="288"/>
      <c r="H66" s="285"/>
      <c r="I66" s="696"/>
      <c r="J66" s="265" t="s">
        <v>394</v>
      </c>
      <c r="K66" s="354">
        <v>0</v>
      </c>
      <c r="L66" s="354">
        <v>0</v>
      </c>
      <c r="M66" s="355">
        <f t="shared" si="0"/>
        <v>0</v>
      </c>
    </row>
    <row r="67" spans="1:13" ht="27.95" customHeight="1" x14ac:dyDescent="0.15">
      <c r="A67" s="201"/>
      <c r="B67" s="80"/>
      <c r="C67" s="313"/>
      <c r="D67" s="314"/>
      <c r="E67" s="314"/>
      <c r="F67" s="290"/>
      <c r="G67" s="288"/>
      <c r="H67" s="285"/>
      <c r="I67" s="696"/>
      <c r="J67" s="265" t="s">
        <v>395</v>
      </c>
      <c r="K67" s="354">
        <f>SUM(K68+K69)</f>
        <v>30</v>
      </c>
      <c r="L67" s="354">
        <f>SUM(L68+L69)</f>
        <v>0</v>
      </c>
      <c r="M67" s="355">
        <f t="shared" si="0"/>
        <v>30</v>
      </c>
    </row>
    <row r="68" spans="1:13" ht="27.95" customHeight="1" x14ac:dyDescent="0.15">
      <c r="A68" s="201"/>
      <c r="B68" s="80"/>
      <c r="C68" s="313"/>
      <c r="D68" s="314"/>
      <c r="E68" s="314"/>
      <c r="F68" s="290"/>
      <c r="G68" s="288"/>
      <c r="H68" s="285"/>
      <c r="I68" s="696"/>
      <c r="J68" s="265" t="s">
        <v>396</v>
      </c>
      <c r="K68" s="354">
        <v>30</v>
      </c>
      <c r="L68" s="354">
        <v>0</v>
      </c>
      <c r="M68" s="355">
        <f t="shared" si="0"/>
        <v>30</v>
      </c>
    </row>
    <row r="69" spans="1:13" ht="27.95" customHeight="1" x14ac:dyDescent="0.15">
      <c r="A69" s="201"/>
      <c r="B69" s="80"/>
      <c r="C69" s="313"/>
      <c r="D69" s="314"/>
      <c r="E69" s="314"/>
      <c r="F69" s="290"/>
      <c r="G69" s="288"/>
      <c r="H69" s="285"/>
      <c r="I69" s="696"/>
      <c r="J69" s="265" t="s">
        <v>397</v>
      </c>
      <c r="K69" s="354">
        <v>0</v>
      </c>
      <c r="L69" s="354">
        <v>0</v>
      </c>
      <c r="M69" s="355">
        <f t="shared" si="0"/>
        <v>0</v>
      </c>
    </row>
    <row r="70" spans="1:13" ht="27.95" customHeight="1" x14ac:dyDescent="0.15">
      <c r="A70" s="201"/>
      <c r="B70" s="80"/>
      <c r="C70" s="313"/>
      <c r="D70" s="314"/>
      <c r="E70" s="314"/>
      <c r="F70" s="290"/>
      <c r="G70" s="288"/>
      <c r="H70" s="285"/>
      <c r="I70" s="696"/>
      <c r="J70" s="265" t="s">
        <v>398</v>
      </c>
      <c r="K70" s="354">
        <f>SUM(K71+K72)</f>
        <v>263</v>
      </c>
      <c r="L70" s="354">
        <f>SUM(L71+L72)</f>
        <v>0</v>
      </c>
      <c r="M70" s="355">
        <f t="shared" ref="M70:M133" si="1">SUM(K70-L70)</f>
        <v>263</v>
      </c>
    </row>
    <row r="71" spans="1:13" ht="27.95" customHeight="1" x14ac:dyDescent="0.15">
      <c r="A71" s="201"/>
      <c r="B71" s="80"/>
      <c r="C71" s="313"/>
      <c r="D71" s="314"/>
      <c r="E71" s="314"/>
      <c r="F71" s="290"/>
      <c r="G71" s="288"/>
      <c r="H71" s="285"/>
      <c r="I71" s="696"/>
      <c r="J71" s="265" t="s">
        <v>400</v>
      </c>
      <c r="K71" s="354">
        <v>263</v>
      </c>
      <c r="L71" s="354">
        <v>0</v>
      </c>
      <c r="M71" s="355">
        <f t="shared" si="1"/>
        <v>263</v>
      </c>
    </row>
    <row r="72" spans="1:13" ht="27.95" customHeight="1" x14ac:dyDescent="0.15">
      <c r="A72" s="201"/>
      <c r="B72" s="80"/>
      <c r="C72" s="313"/>
      <c r="D72" s="314"/>
      <c r="E72" s="314"/>
      <c r="F72" s="290"/>
      <c r="G72" s="288"/>
      <c r="H72" s="285"/>
      <c r="I72" s="697"/>
      <c r="J72" s="265" t="s">
        <v>399</v>
      </c>
      <c r="K72" s="354">
        <v>0</v>
      </c>
      <c r="L72" s="354">
        <v>0</v>
      </c>
      <c r="M72" s="355">
        <f t="shared" si="1"/>
        <v>0</v>
      </c>
    </row>
    <row r="73" spans="1:13" ht="27.95" customHeight="1" x14ac:dyDescent="0.15">
      <c r="A73" s="201"/>
      <c r="B73" s="80"/>
      <c r="C73" s="313"/>
      <c r="D73" s="314"/>
      <c r="E73" s="314"/>
      <c r="F73" s="290"/>
      <c r="G73" s="288"/>
      <c r="H73" s="285"/>
      <c r="I73" s="287" t="s">
        <v>402</v>
      </c>
      <c r="J73" s="279"/>
      <c r="K73" s="354">
        <f>SUM(K74+K76)</f>
        <v>0</v>
      </c>
      <c r="L73" s="354">
        <f>SUM(L74+L76)</f>
        <v>0</v>
      </c>
      <c r="M73" s="355">
        <f t="shared" si="1"/>
        <v>0</v>
      </c>
    </row>
    <row r="74" spans="1:13" ht="27.95" customHeight="1" x14ac:dyDescent="0.15">
      <c r="A74" s="201"/>
      <c r="B74" s="80"/>
      <c r="C74" s="313"/>
      <c r="D74" s="314"/>
      <c r="E74" s="314"/>
      <c r="F74" s="290"/>
      <c r="G74" s="288"/>
      <c r="H74" s="285"/>
      <c r="I74" s="276" t="s">
        <v>383</v>
      </c>
      <c r="J74" s="265" t="s">
        <v>31</v>
      </c>
      <c r="K74" s="354">
        <f>SUM(K75)</f>
        <v>0</v>
      </c>
      <c r="L74" s="354">
        <f>SUM(L75)</f>
        <v>0</v>
      </c>
      <c r="M74" s="355">
        <f t="shared" si="1"/>
        <v>0</v>
      </c>
    </row>
    <row r="75" spans="1:13" ht="27.95" customHeight="1" x14ac:dyDescent="0.15">
      <c r="A75" s="201"/>
      <c r="B75" s="80"/>
      <c r="C75" s="313"/>
      <c r="D75" s="314"/>
      <c r="E75" s="314"/>
      <c r="F75" s="290"/>
      <c r="G75" s="288"/>
      <c r="H75" s="285"/>
      <c r="I75" s="276"/>
      <c r="J75" s="265" t="s">
        <v>685</v>
      </c>
      <c r="K75" s="354">
        <v>0</v>
      </c>
      <c r="L75" s="354">
        <v>0</v>
      </c>
      <c r="M75" s="355">
        <f t="shared" si="1"/>
        <v>0</v>
      </c>
    </row>
    <row r="76" spans="1:13" ht="27.95" customHeight="1" x14ac:dyDescent="0.15">
      <c r="A76" s="201"/>
      <c r="B76" s="80"/>
      <c r="C76" s="313"/>
      <c r="D76" s="314"/>
      <c r="E76" s="314"/>
      <c r="F76" s="290"/>
      <c r="G76" s="288"/>
      <c r="H76" s="285"/>
      <c r="I76" s="276"/>
      <c r="J76" s="265" t="s">
        <v>386</v>
      </c>
      <c r="K76" s="354">
        <f>SUM(K77)</f>
        <v>0</v>
      </c>
      <c r="L76" s="354">
        <f>SUM(L77)</f>
        <v>0</v>
      </c>
      <c r="M76" s="355">
        <f t="shared" si="1"/>
        <v>0</v>
      </c>
    </row>
    <row r="77" spans="1:13" ht="27.95" customHeight="1" x14ac:dyDescent="0.15">
      <c r="A77" s="201"/>
      <c r="B77" s="80"/>
      <c r="C77" s="313"/>
      <c r="D77" s="314"/>
      <c r="E77" s="314"/>
      <c r="F77" s="290"/>
      <c r="G77" s="288"/>
      <c r="H77" s="285"/>
      <c r="I77" s="277"/>
      <c r="J77" s="61" t="s">
        <v>686</v>
      </c>
      <c r="K77" s="354">
        <v>0</v>
      </c>
      <c r="L77" s="354">
        <v>0</v>
      </c>
      <c r="M77" s="355">
        <f t="shared" si="1"/>
        <v>0</v>
      </c>
    </row>
    <row r="78" spans="1:13" ht="27.95" customHeight="1" x14ac:dyDescent="0.15">
      <c r="A78" s="201"/>
      <c r="B78" s="80"/>
      <c r="C78" s="313"/>
      <c r="D78" s="314"/>
      <c r="E78" s="314"/>
      <c r="F78" s="290"/>
      <c r="G78" s="288"/>
      <c r="H78" s="285"/>
      <c r="I78" s="695" t="s">
        <v>404</v>
      </c>
      <c r="J78" s="265"/>
      <c r="K78" s="354">
        <f>SUM(K79+K81+K83+K85)</f>
        <v>0</v>
      </c>
      <c r="L78" s="354">
        <f>SUM(L79+L81+L83+L85)</f>
        <v>0</v>
      </c>
      <c r="M78" s="355">
        <f t="shared" si="1"/>
        <v>0</v>
      </c>
    </row>
    <row r="79" spans="1:13" ht="27.95" customHeight="1" x14ac:dyDescent="0.15">
      <c r="A79" s="201"/>
      <c r="B79" s="80"/>
      <c r="C79" s="313"/>
      <c r="D79" s="314"/>
      <c r="E79" s="314"/>
      <c r="F79" s="290"/>
      <c r="G79" s="288"/>
      <c r="H79" s="285"/>
      <c r="I79" s="696"/>
      <c r="J79" s="265" t="s">
        <v>389</v>
      </c>
      <c r="K79" s="354">
        <f>SUM(K80)</f>
        <v>0</v>
      </c>
      <c r="L79" s="354">
        <f>SUM(L80)</f>
        <v>0</v>
      </c>
      <c r="M79" s="355">
        <f t="shared" si="1"/>
        <v>0</v>
      </c>
    </row>
    <row r="80" spans="1:13" ht="27.95" customHeight="1" x14ac:dyDescent="0.15">
      <c r="A80" s="201"/>
      <c r="B80" s="80"/>
      <c r="C80" s="313"/>
      <c r="D80" s="314"/>
      <c r="E80" s="314"/>
      <c r="F80" s="290"/>
      <c r="G80" s="288"/>
      <c r="H80" s="285"/>
      <c r="I80" s="696"/>
      <c r="J80" s="265" t="s">
        <v>685</v>
      </c>
      <c r="K80" s="354">
        <v>0</v>
      </c>
      <c r="L80" s="354">
        <v>0</v>
      </c>
      <c r="M80" s="355">
        <f t="shared" si="1"/>
        <v>0</v>
      </c>
    </row>
    <row r="81" spans="1:13" ht="27.95" customHeight="1" x14ac:dyDescent="0.15">
      <c r="A81" s="201"/>
      <c r="B81" s="80"/>
      <c r="C81" s="313"/>
      <c r="D81" s="314"/>
      <c r="E81" s="314"/>
      <c r="F81" s="290"/>
      <c r="G81" s="288"/>
      <c r="H81" s="285"/>
      <c r="I81" s="696"/>
      <c r="J81" s="265" t="s">
        <v>392</v>
      </c>
      <c r="K81" s="354">
        <f>SUM(K82)</f>
        <v>0</v>
      </c>
      <c r="L81" s="354">
        <f>SUM(L82)</f>
        <v>0</v>
      </c>
      <c r="M81" s="355">
        <f t="shared" si="1"/>
        <v>0</v>
      </c>
    </row>
    <row r="82" spans="1:13" ht="27.95" customHeight="1" x14ac:dyDescent="0.15">
      <c r="A82" s="201"/>
      <c r="B82" s="80"/>
      <c r="C82" s="313"/>
      <c r="D82" s="314"/>
      <c r="E82" s="314"/>
      <c r="F82" s="290"/>
      <c r="G82" s="288"/>
      <c r="H82" s="285"/>
      <c r="I82" s="696"/>
      <c r="J82" s="265" t="s">
        <v>685</v>
      </c>
      <c r="K82" s="354">
        <v>0</v>
      </c>
      <c r="L82" s="354">
        <v>0</v>
      </c>
      <c r="M82" s="355">
        <f t="shared" si="1"/>
        <v>0</v>
      </c>
    </row>
    <row r="83" spans="1:13" ht="27.95" customHeight="1" x14ac:dyDescent="0.15">
      <c r="A83" s="201"/>
      <c r="B83" s="80"/>
      <c r="C83" s="313"/>
      <c r="D83" s="314"/>
      <c r="E83" s="314"/>
      <c r="F83" s="290"/>
      <c r="G83" s="288"/>
      <c r="H83" s="285"/>
      <c r="I83" s="696"/>
      <c r="J83" s="265" t="s">
        <v>395</v>
      </c>
      <c r="K83" s="354">
        <f>SUM(K84)</f>
        <v>0</v>
      </c>
      <c r="L83" s="354">
        <f>SUM(L84)</f>
        <v>0</v>
      </c>
      <c r="M83" s="355">
        <f t="shared" si="1"/>
        <v>0</v>
      </c>
    </row>
    <row r="84" spans="1:13" ht="27.95" customHeight="1" x14ac:dyDescent="0.15">
      <c r="A84" s="201"/>
      <c r="B84" s="80"/>
      <c r="C84" s="313"/>
      <c r="D84" s="314"/>
      <c r="E84" s="314"/>
      <c r="F84" s="290"/>
      <c r="G84" s="288"/>
      <c r="H84" s="285"/>
      <c r="I84" s="696"/>
      <c r="J84" s="61" t="s">
        <v>686</v>
      </c>
      <c r="K84" s="354">
        <v>0</v>
      </c>
      <c r="L84" s="354">
        <v>0</v>
      </c>
      <c r="M84" s="355">
        <f t="shared" si="1"/>
        <v>0</v>
      </c>
    </row>
    <row r="85" spans="1:13" ht="27.95" customHeight="1" x14ac:dyDescent="0.15">
      <c r="A85" s="201"/>
      <c r="B85" s="80"/>
      <c r="C85" s="313"/>
      <c r="D85" s="314"/>
      <c r="E85" s="314"/>
      <c r="F85" s="290"/>
      <c r="G85" s="288"/>
      <c r="H85" s="285"/>
      <c r="I85" s="696"/>
      <c r="J85" s="265" t="s">
        <v>405</v>
      </c>
      <c r="K85" s="354">
        <f>SUM(K86)</f>
        <v>0</v>
      </c>
      <c r="L85" s="354">
        <f>SUM(L86)</f>
        <v>0</v>
      </c>
      <c r="M85" s="355">
        <f t="shared" si="1"/>
        <v>0</v>
      </c>
    </row>
    <row r="86" spans="1:13" ht="27.95" customHeight="1" x14ac:dyDescent="0.15">
      <c r="A86" s="201"/>
      <c r="B86" s="80"/>
      <c r="C86" s="313"/>
      <c r="D86" s="314"/>
      <c r="E86" s="314"/>
      <c r="F86" s="291"/>
      <c r="G86" s="289"/>
      <c r="H86" s="286"/>
      <c r="I86" s="697"/>
      <c r="J86" s="61" t="s">
        <v>686</v>
      </c>
      <c r="K86" s="354">
        <v>0</v>
      </c>
      <c r="L86" s="354">
        <v>0</v>
      </c>
      <c r="M86" s="355">
        <f t="shared" si="1"/>
        <v>0</v>
      </c>
    </row>
    <row r="87" spans="1:13" ht="27.95" customHeight="1" x14ac:dyDescent="0.15">
      <c r="A87" s="201"/>
      <c r="B87" s="80"/>
      <c r="C87" s="313"/>
      <c r="D87" s="314"/>
      <c r="E87" s="314"/>
      <c r="F87" s="290"/>
      <c r="G87" s="288"/>
      <c r="H87" s="285"/>
      <c r="I87" s="695" t="s">
        <v>36</v>
      </c>
      <c r="J87" s="265"/>
      <c r="K87" s="354">
        <f>SUM(K88+K89)</f>
        <v>0</v>
      </c>
      <c r="L87" s="354">
        <f>SUM(L88+L89)</f>
        <v>0</v>
      </c>
      <c r="M87" s="355">
        <f t="shared" si="1"/>
        <v>0</v>
      </c>
    </row>
    <row r="88" spans="1:13" ht="27.95" customHeight="1" x14ac:dyDescent="0.15">
      <c r="A88" s="201"/>
      <c r="B88" s="80"/>
      <c r="C88" s="313"/>
      <c r="D88" s="314"/>
      <c r="E88" s="314"/>
      <c r="F88" s="290"/>
      <c r="G88" s="288"/>
      <c r="H88" s="285"/>
      <c r="I88" s="696"/>
      <c r="J88" s="265" t="s">
        <v>409</v>
      </c>
      <c r="K88" s="354">
        <v>0</v>
      </c>
      <c r="L88" s="354">
        <v>0</v>
      </c>
      <c r="M88" s="355">
        <f t="shared" si="1"/>
        <v>0</v>
      </c>
    </row>
    <row r="89" spans="1:13" ht="27.95" customHeight="1" x14ac:dyDescent="0.15">
      <c r="A89" s="201"/>
      <c r="B89" s="80"/>
      <c r="C89" s="313"/>
      <c r="D89" s="314"/>
      <c r="E89" s="314"/>
      <c r="F89" s="290"/>
      <c r="G89" s="288"/>
      <c r="H89" s="285"/>
      <c r="I89" s="697"/>
      <c r="J89" s="265" t="s">
        <v>410</v>
      </c>
      <c r="K89" s="354">
        <v>0</v>
      </c>
      <c r="L89" s="354">
        <v>0</v>
      </c>
      <c r="M89" s="355">
        <f t="shared" si="1"/>
        <v>0</v>
      </c>
    </row>
    <row r="90" spans="1:13" ht="27.95" customHeight="1" x14ac:dyDescent="0.15">
      <c r="A90" s="201"/>
      <c r="B90" s="80"/>
      <c r="C90" s="313"/>
      <c r="D90" s="314"/>
      <c r="E90" s="314"/>
      <c r="F90" s="290"/>
      <c r="G90" s="288"/>
      <c r="H90" s="285"/>
      <c r="I90" s="695" t="s">
        <v>37</v>
      </c>
      <c r="J90" s="265"/>
      <c r="K90" s="354">
        <f>SUM(K91+K92+K93+K94+K95)</f>
        <v>0</v>
      </c>
      <c r="L90" s="354">
        <f>SUM(L91+L92+L93+L94+L95)</f>
        <v>0</v>
      </c>
      <c r="M90" s="355">
        <f t="shared" si="1"/>
        <v>0</v>
      </c>
    </row>
    <row r="91" spans="1:13" ht="27.95" customHeight="1" x14ac:dyDescent="0.15">
      <c r="A91" s="201"/>
      <c r="B91" s="80"/>
      <c r="C91" s="313"/>
      <c r="D91" s="314"/>
      <c r="E91" s="314"/>
      <c r="F91" s="290"/>
      <c r="G91" s="288"/>
      <c r="H91" s="285"/>
      <c r="I91" s="696"/>
      <c r="J91" s="265" t="s">
        <v>39</v>
      </c>
      <c r="K91" s="354">
        <v>0</v>
      </c>
      <c r="L91" s="354">
        <v>0</v>
      </c>
      <c r="M91" s="355">
        <f t="shared" si="1"/>
        <v>0</v>
      </c>
    </row>
    <row r="92" spans="1:13" ht="27.95" customHeight="1" x14ac:dyDescent="0.15">
      <c r="A92" s="201"/>
      <c r="B92" s="80"/>
      <c r="C92" s="313"/>
      <c r="D92" s="314"/>
      <c r="E92" s="314"/>
      <c r="F92" s="290"/>
      <c r="G92" s="288"/>
      <c r="H92" s="285"/>
      <c r="I92" s="696"/>
      <c r="J92" s="265" t="s">
        <v>411</v>
      </c>
      <c r="K92" s="354">
        <v>0</v>
      </c>
      <c r="L92" s="354">
        <v>0</v>
      </c>
      <c r="M92" s="355">
        <f t="shared" si="1"/>
        <v>0</v>
      </c>
    </row>
    <row r="93" spans="1:13" ht="27.95" customHeight="1" x14ac:dyDescent="0.15">
      <c r="A93" s="201"/>
      <c r="B93" s="80"/>
      <c r="C93" s="313"/>
      <c r="D93" s="314"/>
      <c r="E93" s="314"/>
      <c r="F93" s="290"/>
      <c r="G93" s="288"/>
      <c r="H93" s="285"/>
      <c r="I93" s="696"/>
      <c r="J93" s="265" t="s">
        <v>412</v>
      </c>
      <c r="K93" s="354">
        <v>0</v>
      </c>
      <c r="L93" s="354">
        <v>0</v>
      </c>
      <c r="M93" s="355">
        <f t="shared" si="1"/>
        <v>0</v>
      </c>
    </row>
    <row r="94" spans="1:13" ht="27.95" customHeight="1" x14ac:dyDescent="0.15">
      <c r="A94" s="201"/>
      <c r="B94" s="80"/>
      <c r="C94" s="313"/>
      <c r="D94" s="314"/>
      <c r="E94" s="314"/>
      <c r="F94" s="290"/>
      <c r="G94" s="288"/>
      <c r="H94" s="285"/>
      <c r="I94" s="696"/>
      <c r="J94" s="265" t="s">
        <v>413</v>
      </c>
      <c r="K94" s="354">
        <v>0</v>
      </c>
      <c r="L94" s="354">
        <v>0</v>
      </c>
      <c r="M94" s="355">
        <f t="shared" si="1"/>
        <v>0</v>
      </c>
    </row>
    <row r="95" spans="1:13" ht="27.95" customHeight="1" x14ac:dyDescent="0.15">
      <c r="A95" s="201"/>
      <c r="B95" s="80"/>
      <c r="C95" s="313"/>
      <c r="D95" s="314"/>
      <c r="E95" s="314"/>
      <c r="F95" s="290"/>
      <c r="G95" s="288"/>
      <c r="H95" s="285"/>
      <c r="I95" s="697"/>
      <c r="J95" s="265" t="s">
        <v>41</v>
      </c>
      <c r="K95" s="354">
        <v>0</v>
      </c>
      <c r="L95" s="354">
        <v>0</v>
      </c>
      <c r="M95" s="355">
        <f t="shared" si="1"/>
        <v>0</v>
      </c>
    </row>
    <row r="96" spans="1:13" ht="27.95" customHeight="1" x14ac:dyDescent="0.15">
      <c r="A96" s="201"/>
      <c r="B96" s="80"/>
      <c r="C96" s="313"/>
      <c r="D96" s="314"/>
      <c r="E96" s="314"/>
      <c r="F96" s="290"/>
      <c r="G96" s="288"/>
      <c r="H96" s="285"/>
      <c r="I96" s="696" t="s">
        <v>26</v>
      </c>
      <c r="J96" s="270"/>
      <c r="K96" s="356">
        <f>SUM(K97+K98+K99+K100)</f>
        <v>0</v>
      </c>
      <c r="L96" s="356">
        <f>SUM(L97+L98+L99+L100)</f>
        <v>0</v>
      </c>
      <c r="M96" s="355">
        <f t="shared" si="1"/>
        <v>0</v>
      </c>
    </row>
    <row r="97" spans="1:13" ht="27.95" customHeight="1" x14ac:dyDescent="0.15">
      <c r="A97" s="201"/>
      <c r="B97" s="80"/>
      <c r="C97" s="313"/>
      <c r="D97" s="314"/>
      <c r="E97" s="314"/>
      <c r="F97" s="701" t="s">
        <v>677</v>
      </c>
      <c r="G97" s="694" t="s">
        <v>4</v>
      </c>
      <c r="H97" s="285"/>
      <c r="I97" s="696"/>
      <c r="J97" s="265" t="s">
        <v>414</v>
      </c>
      <c r="K97" s="354">
        <v>0</v>
      </c>
      <c r="L97" s="354">
        <v>0</v>
      </c>
      <c r="M97" s="355">
        <f t="shared" si="1"/>
        <v>0</v>
      </c>
    </row>
    <row r="98" spans="1:13" ht="27.95" customHeight="1" x14ac:dyDescent="0.15">
      <c r="A98" s="201"/>
      <c r="B98" s="80"/>
      <c r="C98" s="313"/>
      <c r="D98" s="314"/>
      <c r="E98" s="314"/>
      <c r="F98" s="701"/>
      <c r="G98" s="694"/>
      <c r="H98" s="285"/>
      <c r="I98" s="696"/>
      <c r="J98" s="265" t="s">
        <v>44</v>
      </c>
      <c r="K98" s="354">
        <v>0</v>
      </c>
      <c r="L98" s="354">
        <v>0</v>
      </c>
      <c r="M98" s="355">
        <f t="shared" si="1"/>
        <v>0</v>
      </c>
    </row>
    <row r="99" spans="1:13" ht="27.95" customHeight="1" x14ac:dyDescent="0.15">
      <c r="A99" s="201"/>
      <c r="B99" s="80"/>
      <c r="C99" s="313"/>
      <c r="D99" s="314"/>
      <c r="E99" s="314"/>
      <c r="F99" s="701"/>
      <c r="G99" s="288"/>
      <c r="H99" s="285"/>
      <c r="I99" s="696"/>
      <c r="J99" s="265" t="s">
        <v>415</v>
      </c>
      <c r="K99" s="354">
        <v>0</v>
      </c>
      <c r="L99" s="354">
        <v>0</v>
      </c>
      <c r="M99" s="355">
        <f t="shared" si="1"/>
        <v>0</v>
      </c>
    </row>
    <row r="100" spans="1:13" ht="27.95" customHeight="1" x14ac:dyDescent="0.15">
      <c r="A100" s="201"/>
      <c r="B100" s="80"/>
      <c r="C100" s="313"/>
      <c r="D100" s="314"/>
      <c r="E100" s="314"/>
      <c r="F100" s="701"/>
      <c r="G100" s="288"/>
      <c r="H100" s="286"/>
      <c r="I100" s="697"/>
      <c r="J100" s="265" t="s">
        <v>26</v>
      </c>
      <c r="K100" s="354">
        <v>0</v>
      </c>
      <c r="L100" s="354">
        <v>0</v>
      </c>
      <c r="M100" s="355">
        <f t="shared" si="1"/>
        <v>0</v>
      </c>
    </row>
    <row r="101" spans="1:13" ht="27.95" customHeight="1" x14ac:dyDescent="0.15">
      <c r="A101" s="201"/>
      <c r="B101" s="80"/>
      <c r="C101" s="313"/>
      <c r="D101" s="314"/>
      <c r="E101" s="314"/>
      <c r="F101" s="701"/>
      <c r="G101" s="288"/>
      <c r="H101" s="632" t="s">
        <v>417</v>
      </c>
      <c r="I101" s="273"/>
      <c r="J101" s="265"/>
      <c r="K101" s="363">
        <f>SUM(K102+K105+K107)</f>
        <v>900</v>
      </c>
      <c r="L101" s="363">
        <f>SUM(L102+L105+L107)</f>
        <v>0</v>
      </c>
      <c r="M101" s="364">
        <f t="shared" si="1"/>
        <v>900</v>
      </c>
    </row>
    <row r="102" spans="1:13" ht="27.95" customHeight="1" x14ac:dyDescent="0.15">
      <c r="A102" s="201"/>
      <c r="B102" s="80"/>
      <c r="C102" s="313"/>
      <c r="D102" s="314"/>
      <c r="E102" s="314"/>
      <c r="F102" s="701"/>
      <c r="G102" s="288"/>
      <c r="H102" s="633"/>
      <c r="I102" s="695" t="s">
        <v>418</v>
      </c>
      <c r="J102" s="265"/>
      <c r="K102" s="354">
        <f>SUM(K103+K104)</f>
        <v>900</v>
      </c>
      <c r="L102" s="354">
        <f>SUM(L103+L104)</f>
        <v>0</v>
      </c>
      <c r="M102" s="355">
        <f t="shared" si="1"/>
        <v>900</v>
      </c>
    </row>
    <row r="103" spans="1:13" ht="27.95" customHeight="1" x14ac:dyDescent="0.15">
      <c r="A103" s="201"/>
      <c r="B103" s="80"/>
      <c r="C103" s="313"/>
      <c r="D103" s="314"/>
      <c r="E103" s="314"/>
      <c r="F103" s="701"/>
      <c r="G103" s="288"/>
      <c r="H103" s="633"/>
      <c r="I103" s="696"/>
      <c r="J103" s="265" t="s">
        <v>419</v>
      </c>
      <c r="K103" s="354">
        <v>900</v>
      </c>
      <c r="L103" s="354">
        <v>0</v>
      </c>
      <c r="M103" s="355">
        <f t="shared" si="1"/>
        <v>900</v>
      </c>
    </row>
    <row r="104" spans="1:13" ht="27.95" customHeight="1" x14ac:dyDescent="0.15">
      <c r="A104" s="201"/>
      <c r="B104" s="80"/>
      <c r="C104" s="313"/>
      <c r="D104" s="314"/>
      <c r="E104" s="314"/>
      <c r="F104" s="701"/>
      <c r="G104" s="288"/>
      <c r="H104" s="633"/>
      <c r="I104" s="697"/>
      <c r="J104" s="265" t="s">
        <v>422</v>
      </c>
      <c r="K104" s="354">
        <v>0</v>
      </c>
      <c r="L104" s="354">
        <v>0</v>
      </c>
      <c r="M104" s="355">
        <f t="shared" si="1"/>
        <v>0</v>
      </c>
    </row>
    <row r="105" spans="1:13" ht="27.95" customHeight="1" x14ac:dyDescent="0.15">
      <c r="A105" s="201"/>
      <c r="B105" s="80"/>
      <c r="C105" s="313"/>
      <c r="D105" s="314"/>
      <c r="E105" s="314"/>
      <c r="F105" s="701"/>
      <c r="G105" s="288"/>
      <c r="H105" s="633"/>
      <c r="I105" s="695" t="s">
        <v>47</v>
      </c>
      <c r="J105" s="265"/>
      <c r="K105" s="354">
        <f>SUM(K106)</f>
        <v>0</v>
      </c>
      <c r="L105" s="354">
        <f>SUM(L106)</f>
        <v>0</v>
      </c>
      <c r="M105" s="355">
        <f t="shared" si="1"/>
        <v>0</v>
      </c>
    </row>
    <row r="106" spans="1:13" ht="27.95" customHeight="1" x14ac:dyDescent="0.15">
      <c r="A106" s="201"/>
      <c r="B106" s="80"/>
      <c r="C106" s="313"/>
      <c r="D106" s="314"/>
      <c r="E106" s="314"/>
      <c r="F106" s="701"/>
      <c r="G106" s="288"/>
      <c r="H106" s="633"/>
      <c r="I106" s="697"/>
      <c r="J106" s="265" t="s">
        <v>47</v>
      </c>
      <c r="K106" s="354">
        <v>0</v>
      </c>
      <c r="L106" s="354">
        <v>0</v>
      </c>
      <c r="M106" s="355">
        <f t="shared" si="1"/>
        <v>0</v>
      </c>
    </row>
    <row r="107" spans="1:13" ht="27.95" customHeight="1" x14ac:dyDescent="0.15">
      <c r="A107" s="201"/>
      <c r="B107" s="80"/>
      <c r="C107" s="313"/>
      <c r="D107" s="314"/>
      <c r="E107" s="314"/>
      <c r="F107" s="290"/>
      <c r="G107" s="288"/>
      <c r="H107" s="633"/>
      <c r="I107" s="695" t="s">
        <v>26</v>
      </c>
      <c r="J107" s="265"/>
      <c r="K107" s="354">
        <f>SUM(K108+K109+K110)</f>
        <v>0</v>
      </c>
      <c r="L107" s="354">
        <f>SUM(L108+L109+L110)</f>
        <v>0</v>
      </c>
      <c r="M107" s="355">
        <f t="shared" si="1"/>
        <v>0</v>
      </c>
    </row>
    <row r="108" spans="1:13" ht="27.95" customHeight="1" x14ac:dyDescent="0.15">
      <c r="A108" s="201"/>
      <c r="B108" s="80"/>
      <c r="C108" s="313"/>
      <c r="D108" s="314"/>
      <c r="E108" s="314"/>
      <c r="F108" s="290"/>
      <c r="G108" s="288"/>
      <c r="H108" s="633"/>
      <c r="I108" s="696"/>
      <c r="J108" s="265" t="s">
        <v>414</v>
      </c>
      <c r="K108" s="354">
        <v>0</v>
      </c>
      <c r="L108" s="354">
        <v>0</v>
      </c>
      <c r="M108" s="355">
        <f t="shared" si="1"/>
        <v>0</v>
      </c>
    </row>
    <row r="109" spans="1:13" ht="27.95" customHeight="1" x14ac:dyDescent="0.15">
      <c r="A109" s="201"/>
      <c r="B109" s="80"/>
      <c r="C109" s="313"/>
      <c r="D109" s="314"/>
      <c r="E109" s="314"/>
      <c r="F109" s="290"/>
      <c r="G109" s="288"/>
      <c r="H109" s="633"/>
      <c r="I109" s="696"/>
      <c r="J109" s="265" t="s">
        <v>415</v>
      </c>
      <c r="K109" s="354">
        <v>0</v>
      </c>
      <c r="L109" s="354">
        <v>0</v>
      </c>
      <c r="M109" s="355">
        <f t="shared" si="1"/>
        <v>0</v>
      </c>
    </row>
    <row r="110" spans="1:13" ht="27.95" customHeight="1" x14ac:dyDescent="0.15">
      <c r="A110" s="201"/>
      <c r="B110" s="80"/>
      <c r="C110" s="313"/>
      <c r="D110" s="314"/>
      <c r="E110" s="314"/>
      <c r="F110" s="290"/>
      <c r="G110" s="288"/>
      <c r="H110" s="635"/>
      <c r="I110" s="697"/>
      <c r="J110" s="265" t="s">
        <v>26</v>
      </c>
      <c r="K110" s="354">
        <v>0</v>
      </c>
      <c r="L110" s="354">
        <v>0</v>
      </c>
      <c r="M110" s="355">
        <f t="shared" si="1"/>
        <v>0</v>
      </c>
    </row>
    <row r="111" spans="1:13" ht="27.95" customHeight="1" x14ac:dyDescent="0.15">
      <c r="A111" s="201"/>
      <c r="B111" s="80"/>
      <c r="C111" s="313"/>
      <c r="D111" s="314"/>
      <c r="E111" s="314"/>
      <c r="F111" s="290"/>
      <c r="G111" s="288"/>
      <c r="H111" s="632" t="s">
        <v>26</v>
      </c>
      <c r="I111" s="273"/>
      <c r="J111" s="61"/>
      <c r="K111" s="354">
        <f>SUM(K112)</f>
        <v>0</v>
      </c>
      <c r="L111" s="354">
        <f>SUM(L112)</f>
        <v>0</v>
      </c>
      <c r="M111" s="355">
        <f t="shared" si="1"/>
        <v>0</v>
      </c>
    </row>
    <row r="112" spans="1:13" ht="27.95" customHeight="1" x14ac:dyDescent="0.15">
      <c r="A112" s="201"/>
      <c r="B112" s="80"/>
      <c r="C112" s="313"/>
      <c r="D112" s="314"/>
      <c r="E112" s="314"/>
      <c r="F112" s="290"/>
      <c r="G112" s="288"/>
      <c r="H112" s="633"/>
      <c r="I112" s="695" t="s">
        <v>26</v>
      </c>
      <c r="J112" s="61"/>
      <c r="K112" s="354">
        <f>SUM(K113+K114+K115)</f>
        <v>0</v>
      </c>
      <c r="L112" s="354">
        <f>SUM(L113+L114+L115)</f>
        <v>0</v>
      </c>
      <c r="M112" s="355">
        <f t="shared" si="1"/>
        <v>0</v>
      </c>
    </row>
    <row r="113" spans="1:13" ht="27.95" customHeight="1" x14ac:dyDescent="0.15">
      <c r="A113" s="201"/>
      <c r="B113" s="80"/>
      <c r="C113" s="313"/>
      <c r="D113" s="314"/>
      <c r="E113" s="314"/>
      <c r="F113" s="290"/>
      <c r="G113" s="288"/>
      <c r="H113" s="633"/>
      <c r="I113" s="696"/>
      <c r="J113" s="265" t="s">
        <v>414</v>
      </c>
      <c r="K113" s="354">
        <v>0</v>
      </c>
      <c r="L113" s="354">
        <v>0</v>
      </c>
      <c r="M113" s="355">
        <f t="shared" si="1"/>
        <v>0</v>
      </c>
    </row>
    <row r="114" spans="1:13" ht="27.95" customHeight="1" x14ac:dyDescent="0.15">
      <c r="A114" s="201"/>
      <c r="B114" s="80"/>
      <c r="C114" s="313"/>
      <c r="D114" s="314"/>
      <c r="E114" s="314"/>
      <c r="F114" s="290"/>
      <c r="G114" s="288"/>
      <c r="H114" s="633"/>
      <c r="I114" s="696"/>
      <c r="J114" s="265" t="s">
        <v>415</v>
      </c>
      <c r="K114" s="354">
        <v>0</v>
      </c>
      <c r="L114" s="354">
        <v>0</v>
      </c>
      <c r="M114" s="355">
        <f t="shared" si="1"/>
        <v>0</v>
      </c>
    </row>
    <row r="115" spans="1:13" ht="27.95" customHeight="1" x14ac:dyDescent="0.15">
      <c r="A115" s="201"/>
      <c r="B115" s="80"/>
      <c r="C115" s="313"/>
      <c r="D115" s="314"/>
      <c r="E115" s="314"/>
      <c r="F115" s="290"/>
      <c r="G115" s="288"/>
      <c r="H115" s="635"/>
      <c r="I115" s="697"/>
      <c r="J115" s="265" t="s">
        <v>26</v>
      </c>
      <c r="K115" s="354">
        <v>0</v>
      </c>
      <c r="L115" s="354">
        <v>0</v>
      </c>
      <c r="M115" s="355">
        <f t="shared" si="1"/>
        <v>0</v>
      </c>
    </row>
    <row r="116" spans="1:13" ht="27.95" customHeight="1" x14ac:dyDescent="0.15">
      <c r="A116" s="201"/>
      <c r="B116" s="80"/>
      <c r="C116" s="313"/>
      <c r="D116" s="314"/>
      <c r="E116" s="314"/>
      <c r="F116" s="290"/>
      <c r="G116" s="288"/>
      <c r="H116" s="632" t="s">
        <v>55</v>
      </c>
      <c r="I116" s="273"/>
      <c r="J116" s="265"/>
      <c r="K116" s="354">
        <f>SUM(K117)</f>
        <v>0</v>
      </c>
      <c r="L116" s="354">
        <f>SUM(L117)</f>
        <v>0</v>
      </c>
      <c r="M116" s="355">
        <f t="shared" si="1"/>
        <v>0</v>
      </c>
    </row>
    <row r="117" spans="1:13" ht="27.95" customHeight="1" x14ac:dyDescent="0.15">
      <c r="A117" s="201"/>
      <c r="B117" s="80"/>
      <c r="C117" s="313"/>
      <c r="D117" s="314"/>
      <c r="E117" s="314"/>
      <c r="F117" s="290"/>
      <c r="G117" s="288"/>
      <c r="H117" s="633"/>
      <c r="I117" s="322" t="s">
        <v>55</v>
      </c>
      <c r="J117" s="265"/>
      <c r="K117" s="354">
        <v>0</v>
      </c>
      <c r="L117" s="354">
        <v>0</v>
      </c>
      <c r="M117" s="355">
        <f t="shared" si="1"/>
        <v>0</v>
      </c>
    </row>
    <row r="118" spans="1:13" ht="27.95" customHeight="1" x14ac:dyDescent="0.15">
      <c r="A118" s="201"/>
      <c r="B118" s="80"/>
      <c r="C118" s="313"/>
      <c r="D118" s="314"/>
      <c r="E118" s="314"/>
      <c r="F118" s="290"/>
      <c r="G118" s="288"/>
      <c r="H118" s="632" t="s">
        <v>364</v>
      </c>
      <c r="I118" s="273"/>
      <c r="J118" s="265"/>
      <c r="K118" s="354">
        <f>SUM(K119)</f>
        <v>0</v>
      </c>
      <c r="L118" s="354">
        <f>SUM(L119)</f>
        <v>0</v>
      </c>
      <c r="M118" s="355">
        <f t="shared" si="1"/>
        <v>0</v>
      </c>
    </row>
    <row r="119" spans="1:13" ht="27.95" customHeight="1" x14ac:dyDescent="0.15">
      <c r="A119" s="201"/>
      <c r="B119" s="80"/>
      <c r="C119" s="313"/>
      <c r="D119" s="314"/>
      <c r="E119" s="314"/>
      <c r="F119" s="290"/>
      <c r="G119" s="288"/>
      <c r="H119" s="635"/>
      <c r="I119" s="273" t="s">
        <v>364</v>
      </c>
      <c r="J119" s="265"/>
      <c r="K119" s="354">
        <v>0</v>
      </c>
      <c r="L119" s="354">
        <v>0</v>
      </c>
      <c r="M119" s="355">
        <f t="shared" si="1"/>
        <v>0</v>
      </c>
    </row>
    <row r="120" spans="1:13" ht="27.95" customHeight="1" x14ac:dyDescent="0.15">
      <c r="A120" s="201"/>
      <c r="B120" s="80"/>
      <c r="C120" s="313"/>
      <c r="D120" s="314"/>
      <c r="E120" s="314"/>
      <c r="F120" s="290"/>
      <c r="G120" s="288"/>
      <c r="H120" s="632" t="s">
        <v>56</v>
      </c>
      <c r="I120" s="273"/>
      <c r="J120" s="265"/>
      <c r="K120" s="354">
        <f>SUM(K121)</f>
        <v>0</v>
      </c>
      <c r="L120" s="354">
        <f>SUM(L121)</f>
        <v>0</v>
      </c>
      <c r="M120" s="355">
        <f t="shared" si="1"/>
        <v>0</v>
      </c>
    </row>
    <row r="121" spans="1:13" ht="27.95" customHeight="1" x14ac:dyDescent="0.15">
      <c r="A121" s="201"/>
      <c r="B121" s="80"/>
      <c r="C121" s="313"/>
      <c r="D121" s="314"/>
      <c r="E121" s="314"/>
      <c r="F121" s="290"/>
      <c r="G121" s="288"/>
      <c r="H121" s="635"/>
      <c r="I121" s="273" t="s">
        <v>56</v>
      </c>
      <c r="J121" s="265"/>
      <c r="K121" s="354">
        <v>0</v>
      </c>
      <c r="L121" s="354">
        <v>0</v>
      </c>
      <c r="M121" s="355">
        <f t="shared" si="1"/>
        <v>0</v>
      </c>
    </row>
    <row r="122" spans="1:13" ht="27.95" customHeight="1" x14ac:dyDescent="0.15">
      <c r="A122" s="201"/>
      <c r="B122" s="80"/>
      <c r="C122" s="313"/>
      <c r="D122" s="314"/>
      <c r="E122" s="314"/>
      <c r="F122" s="290"/>
      <c r="G122" s="288"/>
      <c r="H122" s="632" t="s">
        <v>209</v>
      </c>
      <c r="I122" s="273"/>
      <c r="J122" s="265"/>
      <c r="K122" s="354">
        <f>SUM(K123+K124)</f>
        <v>0</v>
      </c>
      <c r="L122" s="354">
        <f>SUM(L123+L124)</f>
        <v>0</v>
      </c>
      <c r="M122" s="355">
        <f t="shared" si="1"/>
        <v>0</v>
      </c>
    </row>
    <row r="123" spans="1:13" ht="27.95" customHeight="1" x14ac:dyDescent="0.15">
      <c r="A123" s="201"/>
      <c r="B123" s="80"/>
      <c r="C123" s="313"/>
      <c r="D123" s="314"/>
      <c r="E123" s="314"/>
      <c r="F123" s="290"/>
      <c r="G123" s="288"/>
      <c r="H123" s="633"/>
      <c r="I123" s="273" t="s">
        <v>425</v>
      </c>
      <c r="J123" s="265"/>
      <c r="K123" s="354">
        <v>0</v>
      </c>
      <c r="L123" s="354">
        <v>0</v>
      </c>
      <c r="M123" s="355">
        <f t="shared" si="1"/>
        <v>0</v>
      </c>
    </row>
    <row r="124" spans="1:13" ht="27.95" customHeight="1" x14ac:dyDescent="0.15">
      <c r="A124" s="201"/>
      <c r="B124" s="80"/>
      <c r="C124" s="313"/>
      <c r="D124" s="314"/>
      <c r="E124" s="314"/>
      <c r="F124" s="290"/>
      <c r="G124" s="288"/>
      <c r="H124" s="633"/>
      <c r="I124" s="695" t="s">
        <v>427</v>
      </c>
      <c r="J124" s="265"/>
      <c r="K124" s="354">
        <f>SUM(K125+K126)</f>
        <v>0</v>
      </c>
      <c r="L124" s="354">
        <f>SUM(L125+L126)</f>
        <v>0</v>
      </c>
      <c r="M124" s="355">
        <f t="shared" si="1"/>
        <v>0</v>
      </c>
    </row>
    <row r="125" spans="1:13" ht="27.95" customHeight="1" x14ac:dyDescent="0.15">
      <c r="A125" s="201"/>
      <c r="B125" s="80"/>
      <c r="C125" s="313"/>
      <c r="D125" s="314"/>
      <c r="E125" s="314"/>
      <c r="F125" s="290"/>
      <c r="G125" s="288"/>
      <c r="H125" s="633"/>
      <c r="I125" s="696"/>
      <c r="J125" s="265" t="s">
        <v>428</v>
      </c>
      <c r="K125" s="354">
        <v>0</v>
      </c>
      <c r="L125" s="354">
        <v>0</v>
      </c>
      <c r="M125" s="355">
        <f t="shared" si="1"/>
        <v>0</v>
      </c>
    </row>
    <row r="126" spans="1:13" ht="27.95" customHeight="1" x14ac:dyDescent="0.15">
      <c r="A126" s="201"/>
      <c r="B126" s="80"/>
      <c r="C126" s="313"/>
      <c r="D126" s="314"/>
      <c r="E126" s="314"/>
      <c r="F126" s="290"/>
      <c r="G126" s="288"/>
      <c r="H126" s="635"/>
      <c r="I126" s="697"/>
      <c r="J126" s="265" t="s">
        <v>427</v>
      </c>
      <c r="K126" s="354">
        <v>0</v>
      </c>
      <c r="L126" s="354">
        <v>0</v>
      </c>
      <c r="M126" s="355">
        <f t="shared" si="1"/>
        <v>0</v>
      </c>
    </row>
    <row r="127" spans="1:13" ht="27.95" customHeight="1" x14ac:dyDescent="0.15">
      <c r="A127" s="201"/>
      <c r="B127" s="80"/>
      <c r="C127" s="313"/>
      <c r="D127" s="314"/>
      <c r="E127" s="314"/>
      <c r="F127" s="291"/>
      <c r="G127" s="289"/>
      <c r="H127" s="713" t="s">
        <v>433</v>
      </c>
      <c r="I127" s="741"/>
      <c r="J127" s="742"/>
      <c r="K127" s="387">
        <f>SUM(K5+K10+K15+K29+K46+K49+K52+K101+K111+K116+K118+K120+K122)</f>
        <v>55926</v>
      </c>
      <c r="L127" s="387">
        <f>SUM(L5+L10+L15+L29+L46+L49+L52+L101+L111+L116+L118+L120+L122)</f>
        <v>0</v>
      </c>
      <c r="M127" s="388">
        <f t="shared" si="1"/>
        <v>55926</v>
      </c>
    </row>
    <row r="128" spans="1:13" ht="27.95" customHeight="1" x14ac:dyDescent="0.15">
      <c r="A128" s="201"/>
      <c r="B128" s="80"/>
      <c r="C128" s="313"/>
      <c r="D128" s="314"/>
      <c r="E128" s="314"/>
      <c r="F128" s="292"/>
      <c r="G128" s="712" t="s">
        <v>65</v>
      </c>
      <c r="H128" s="632" t="s">
        <v>66</v>
      </c>
      <c r="I128" s="273"/>
      <c r="J128" s="61"/>
      <c r="K128" s="363">
        <f>SUM(K129+K130+K134+K137+K140+K141+K142)</f>
        <v>45741</v>
      </c>
      <c r="L128" s="363">
        <f>SUM(L129+L130+L134+L137+L140+L141+L142)</f>
        <v>0</v>
      </c>
      <c r="M128" s="364">
        <f t="shared" si="1"/>
        <v>45741</v>
      </c>
    </row>
    <row r="129" spans="1:13" ht="27.95" customHeight="1" x14ac:dyDescent="0.15">
      <c r="A129" s="201"/>
      <c r="B129" s="80"/>
      <c r="C129" s="313"/>
      <c r="D129" s="314"/>
      <c r="E129" s="314"/>
      <c r="F129" s="701" t="s">
        <v>677</v>
      </c>
      <c r="G129" s="694"/>
      <c r="H129" s="633"/>
      <c r="I129" s="273" t="s">
        <v>434</v>
      </c>
      <c r="J129" s="61"/>
      <c r="K129" s="354">
        <v>0</v>
      </c>
      <c r="L129" s="354">
        <v>0</v>
      </c>
      <c r="M129" s="355">
        <f t="shared" si="1"/>
        <v>0</v>
      </c>
    </row>
    <row r="130" spans="1:13" ht="27.95" customHeight="1" x14ac:dyDescent="0.15">
      <c r="A130" s="201"/>
      <c r="B130" s="80"/>
      <c r="C130" s="313"/>
      <c r="D130" s="314"/>
      <c r="E130" s="314"/>
      <c r="F130" s="701"/>
      <c r="G130" s="694"/>
      <c r="H130" s="633"/>
      <c r="I130" s="695" t="s">
        <v>435</v>
      </c>
      <c r="J130" s="61"/>
      <c r="K130" s="354">
        <f>SUM(K131+K132+K133)</f>
        <v>37076</v>
      </c>
      <c r="L130" s="354">
        <f>SUM(L131+L132+L133)</f>
        <v>0</v>
      </c>
      <c r="M130" s="355">
        <f t="shared" si="1"/>
        <v>37076</v>
      </c>
    </row>
    <row r="131" spans="1:13" ht="27.95" customHeight="1" x14ac:dyDescent="0.15">
      <c r="A131" s="201"/>
      <c r="B131" s="80"/>
      <c r="C131" s="313"/>
      <c r="D131" s="314"/>
      <c r="E131" s="314"/>
      <c r="F131" s="701"/>
      <c r="G131" s="694"/>
      <c r="H131" s="633"/>
      <c r="I131" s="696"/>
      <c r="J131" s="265" t="s">
        <v>435</v>
      </c>
      <c r="K131" s="354">
        <v>2700</v>
      </c>
      <c r="L131" s="354">
        <v>0</v>
      </c>
      <c r="M131" s="355">
        <f t="shared" si="1"/>
        <v>2700</v>
      </c>
    </row>
    <row r="132" spans="1:13" ht="27.95" customHeight="1" x14ac:dyDescent="0.15">
      <c r="A132" s="201"/>
      <c r="B132" s="80"/>
      <c r="C132" s="313"/>
      <c r="D132" s="314"/>
      <c r="E132" s="314"/>
      <c r="F132" s="701"/>
      <c r="G132" s="282"/>
      <c r="H132" s="633"/>
      <c r="I132" s="696"/>
      <c r="J132" s="265" t="s">
        <v>437</v>
      </c>
      <c r="K132" s="354">
        <v>27767</v>
      </c>
      <c r="L132" s="354">
        <v>0</v>
      </c>
      <c r="M132" s="355">
        <f t="shared" si="1"/>
        <v>27767</v>
      </c>
    </row>
    <row r="133" spans="1:13" ht="27.95" customHeight="1" x14ac:dyDescent="0.15">
      <c r="A133" s="201"/>
      <c r="B133" s="80"/>
      <c r="C133" s="313"/>
      <c r="D133" s="314"/>
      <c r="E133" s="314"/>
      <c r="F133" s="701"/>
      <c r="G133" s="282"/>
      <c r="H133" s="633"/>
      <c r="I133" s="697"/>
      <c r="J133" s="265" t="s">
        <v>438</v>
      </c>
      <c r="K133" s="354">
        <v>6609</v>
      </c>
      <c r="L133" s="354">
        <v>0</v>
      </c>
      <c r="M133" s="355">
        <f t="shared" si="1"/>
        <v>6609</v>
      </c>
    </row>
    <row r="134" spans="1:13" ht="27.95" customHeight="1" x14ac:dyDescent="0.15">
      <c r="A134" s="201"/>
      <c r="B134" s="80"/>
      <c r="C134" s="313"/>
      <c r="D134" s="314"/>
      <c r="E134" s="314"/>
      <c r="F134" s="701"/>
      <c r="G134" s="282"/>
      <c r="H134" s="633"/>
      <c r="I134" s="695" t="s">
        <v>439</v>
      </c>
      <c r="J134" s="265"/>
      <c r="K134" s="354">
        <f>SUM(K135+K136)</f>
        <v>3268</v>
      </c>
      <c r="L134" s="354">
        <f>SUM(L135+L136)</f>
        <v>0</v>
      </c>
      <c r="M134" s="355">
        <f t="shared" ref="M134:M197" si="2">SUM(K134-L134)</f>
        <v>3268</v>
      </c>
    </row>
    <row r="135" spans="1:13" ht="27.95" customHeight="1" x14ac:dyDescent="0.15">
      <c r="A135" s="201"/>
      <c r="B135" s="80"/>
      <c r="C135" s="313"/>
      <c r="D135" s="314"/>
      <c r="E135" s="314"/>
      <c r="F135" s="701"/>
      <c r="G135" s="282"/>
      <c r="H135" s="633"/>
      <c r="I135" s="696"/>
      <c r="J135" s="265" t="s">
        <v>439</v>
      </c>
      <c r="K135" s="354">
        <v>1001</v>
      </c>
      <c r="L135" s="354">
        <v>0</v>
      </c>
      <c r="M135" s="355">
        <f t="shared" si="2"/>
        <v>1001</v>
      </c>
    </row>
    <row r="136" spans="1:13" ht="27.95" customHeight="1" x14ac:dyDescent="0.15">
      <c r="A136" s="201"/>
      <c r="B136" s="80"/>
      <c r="C136" s="313"/>
      <c r="D136" s="314"/>
      <c r="E136" s="314"/>
      <c r="F136" s="701"/>
      <c r="G136" s="282"/>
      <c r="H136" s="633"/>
      <c r="I136" s="697"/>
      <c r="J136" s="265" t="s">
        <v>440</v>
      </c>
      <c r="K136" s="354">
        <v>2267</v>
      </c>
      <c r="L136" s="354">
        <v>0</v>
      </c>
      <c r="M136" s="355">
        <f t="shared" si="2"/>
        <v>2267</v>
      </c>
    </row>
    <row r="137" spans="1:13" ht="27.95" customHeight="1" x14ac:dyDescent="0.15">
      <c r="A137" s="201"/>
      <c r="B137" s="80"/>
      <c r="C137" s="313"/>
      <c r="D137" s="314"/>
      <c r="E137" s="314"/>
      <c r="F137" s="701"/>
      <c r="G137" s="282"/>
      <c r="H137" s="633"/>
      <c r="I137" s="695" t="s">
        <v>441</v>
      </c>
      <c r="J137" s="265"/>
      <c r="K137" s="354">
        <f>SUM(K138+K139)</f>
        <v>0</v>
      </c>
      <c r="L137" s="354">
        <f>SUM(L138+L139)</f>
        <v>0</v>
      </c>
      <c r="M137" s="355">
        <f t="shared" si="2"/>
        <v>0</v>
      </c>
    </row>
    <row r="138" spans="1:13" ht="27.95" customHeight="1" x14ac:dyDescent="0.15">
      <c r="A138" s="201"/>
      <c r="B138" s="80"/>
      <c r="C138" s="313"/>
      <c r="D138" s="314"/>
      <c r="E138" s="314"/>
      <c r="F138" s="701"/>
      <c r="G138" s="282"/>
      <c r="H138" s="633"/>
      <c r="I138" s="696"/>
      <c r="J138" s="265" t="s">
        <v>441</v>
      </c>
      <c r="K138" s="354">
        <v>0</v>
      </c>
      <c r="L138" s="354">
        <v>0</v>
      </c>
      <c r="M138" s="355">
        <f t="shared" si="2"/>
        <v>0</v>
      </c>
    </row>
    <row r="139" spans="1:13" ht="27.95" customHeight="1" x14ac:dyDescent="0.15">
      <c r="A139" s="201"/>
      <c r="B139" s="80"/>
      <c r="C139" s="313"/>
      <c r="D139" s="314"/>
      <c r="E139" s="314"/>
      <c r="F139" s="290"/>
      <c r="G139" s="282"/>
      <c r="H139" s="633"/>
      <c r="I139" s="697"/>
      <c r="J139" s="265" t="s">
        <v>443</v>
      </c>
      <c r="K139" s="354">
        <v>0</v>
      </c>
      <c r="L139" s="354">
        <v>0</v>
      </c>
      <c r="M139" s="355">
        <f t="shared" si="2"/>
        <v>0</v>
      </c>
    </row>
    <row r="140" spans="1:13" ht="27.95" customHeight="1" x14ac:dyDescent="0.15">
      <c r="A140" s="201"/>
      <c r="B140" s="80"/>
      <c r="C140" s="313"/>
      <c r="D140" s="314"/>
      <c r="E140" s="314"/>
      <c r="F140" s="290"/>
      <c r="G140" s="282"/>
      <c r="H140" s="633"/>
      <c r="I140" s="273" t="s">
        <v>444</v>
      </c>
      <c r="J140" s="61"/>
      <c r="K140" s="354">
        <v>0</v>
      </c>
      <c r="L140" s="354">
        <v>0</v>
      </c>
      <c r="M140" s="355">
        <f t="shared" si="2"/>
        <v>0</v>
      </c>
    </row>
    <row r="141" spans="1:13" ht="27.95" customHeight="1" x14ac:dyDescent="0.15">
      <c r="A141" s="201"/>
      <c r="B141" s="80"/>
      <c r="C141" s="313"/>
      <c r="D141" s="314"/>
      <c r="E141" s="314"/>
      <c r="F141" s="290"/>
      <c r="G141" s="282"/>
      <c r="H141" s="633"/>
      <c r="I141" s="273" t="s">
        <v>447</v>
      </c>
      <c r="J141" s="61"/>
      <c r="K141" s="354">
        <v>5397</v>
      </c>
      <c r="L141" s="354">
        <v>0</v>
      </c>
      <c r="M141" s="355">
        <f t="shared" si="2"/>
        <v>5397</v>
      </c>
    </row>
    <row r="142" spans="1:13" ht="27.95" customHeight="1" x14ac:dyDescent="0.15">
      <c r="A142" s="201"/>
      <c r="B142" s="80"/>
      <c r="C142" s="313"/>
      <c r="D142" s="314"/>
      <c r="E142" s="314"/>
      <c r="F142" s="290"/>
      <c r="G142" s="282"/>
      <c r="H142" s="633"/>
      <c r="I142" s="695" t="s">
        <v>445</v>
      </c>
      <c r="J142" s="61"/>
      <c r="K142" s="354">
        <f>SUM(K143+K144)</f>
        <v>0</v>
      </c>
      <c r="L142" s="354">
        <f>SUM(L143+L144)</f>
        <v>0</v>
      </c>
      <c r="M142" s="355">
        <f t="shared" si="2"/>
        <v>0</v>
      </c>
    </row>
    <row r="143" spans="1:13" ht="27.95" customHeight="1" x14ac:dyDescent="0.15">
      <c r="A143" s="201"/>
      <c r="B143" s="80"/>
      <c r="C143" s="313"/>
      <c r="D143" s="314"/>
      <c r="E143" s="314"/>
      <c r="F143" s="290"/>
      <c r="G143" s="282"/>
      <c r="H143" s="633"/>
      <c r="I143" s="696"/>
      <c r="J143" s="265" t="s">
        <v>75</v>
      </c>
      <c r="K143" s="354">
        <v>0</v>
      </c>
      <c r="L143" s="354">
        <v>0</v>
      </c>
      <c r="M143" s="355">
        <f t="shared" si="2"/>
        <v>0</v>
      </c>
    </row>
    <row r="144" spans="1:13" ht="27.95" customHeight="1" thickBot="1" x14ac:dyDescent="0.2">
      <c r="A144" s="201"/>
      <c r="B144" s="80"/>
      <c r="C144" s="313"/>
      <c r="D144" s="314"/>
      <c r="E144" s="314"/>
      <c r="F144" s="290"/>
      <c r="G144" s="282"/>
      <c r="H144" s="634"/>
      <c r="I144" s="698"/>
      <c r="J144" s="377" t="s">
        <v>445</v>
      </c>
      <c r="K144" s="358">
        <v>0</v>
      </c>
      <c r="L144" s="358">
        <v>0</v>
      </c>
      <c r="M144" s="359">
        <f t="shared" si="2"/>
        <v>0</v>
      </c>
    </row>
    <row r="145" spans="1:13" ht="27.95" customHeight="1" x14ac:dyDescent="0.15">
      <c r="A145" s="201"/>
      <c r="B145" s="80"/>
      <c r="C145" s="313"/>
      <c r="D145" s="314"/>
      <c r="E145" s="314"/>
      <c r="F145" s="290"/>
      <c r="G145" s="282"/>
      <c r="H145" s="639" t="s">
        <v>687</v>
      </c>
      <c r="I145" s="385"/>
      <c r="J145" s="379"/>
      <c r="K145" s="375">
        <f>SUM(K146+K149+K150+K151+K152+K155+K156+K157+K158+K159+K160+K161+K162+K163+K164+K165+K166)</f>
        <v>440</v>
      </c>
      <c r="L145" s="375">
        <f>SUM(L146+L149+L150+L151+L152+L155+L156+L157+L158+L159+L160+L161+L162+L163+L164+L165+L166)</f>
        <v>0</v>
      </c>
      <c r="M145" s="376">
        <f t="shared" si="2"/>
        <v>440</v>
      </c>
    </row>
    <row r="146" spans="1:13" ht="27.95" customHeight="1" x14ac:dyDescent="0.15">
      <c r="A146" s="201"/>
      <c r="B146" s="80"/>
      <c r="C146" s="313"/>
      <c r="D146" s="314"/>
      <c r="E146" s="314"/>
      <c r="F146" s="290"/>
      <c r="G146" s="282"/>
      <c r="H146" s="633"/>
      <c r="I146" s="695" t="s">
        <v>474</v>
      </c>
      <c r="J146" s="265"/>
      <c r="K146" s="354">
        <f>SUM(K147+K148)</f>
        <v>10</v>
      </c>
      <c r="L146" s="354">
        <f>SUM(L147+L148)</f>
        <v>0</v>
      </c>
      <c r="M146" s="355">
        <f t="shared" si="2"/>
        <v>10</v>
      </c>
    </row>
    <row r="147" spans="1:13" ht="27.95" customHeight="1" x14ac:dyDescent="0.15">
      <c r="A147" s="201"/>
      <c r="B147" s="80"/>
      <c r="C147" s="313"/>
      <c r="D147" s="314"/>
      <c r="E147" s="314"/>
      <c r="F147" s="290"/>
      <c r="G147" s="282"/>
      <c r="H147" s="633"/>
      <c r="I147" s="696"/>
      <c r="J147" s="265" t="s">
        <v>475</v>
      </c>
      <c r="K147" s="354">
        <v>10</v>
      </c>
      <c r="L147" s="354">
        <v>0</v>
      </c>
      <c r="M147" s="355">
        <f t="shared" si="2"/>
        <v>10</v>
      </c>
    </row>
    <row r="148" spans="1:13" ht="27.95" customHeight="1" x14ac:dyDescent="0.15">
      <c r="A148" s="201"/>
      <c r="B148" s="80"/>
      <c r="C148" s="313"/>
      <c r="D148" s="314"/>
      <c r="E148" s="314"/>
      <c r="F148" s="290"/>
      <c r="G148" s="282"/>
      <c r="H148" s="633"/>
      <c r="I148" s="697"/>
      <c r="J148" s="265" t="s">
        <v>476</v>
      </c>
      <c r="K148" s="354">
        <v>0</v>
      </c>
      <c r="L148" s="354">
        <v>0</v>
      </c>
      <c r="M148" s="355">
        <f t="shared" si="2"/>
        <v>0</v>
      </c>
    </row>
    <row r="149" spans="1:13" ht="27.95" customHeight="1" x14ac:dyDescent="0.15">
      <c r="A149" s="201"/>
      <c r="B149" s="80"/>
      <c r="C149" s="313"/>
      <c r="D149" s="314"/>
      <c r="E149" s="314"/>
      <c r="F149" s="290"/>
      <c r="G149" s="282"/>
      <c r="H149" s="633"/>
      <c r="I149" s="273" t="s">
        <v>477</v>
      </c>
      <c r="J149" s="265"/>
      <c r="K149" s="354">
        <v>0</v>
      </c>
      <c r="L149" s="354">
        <v>0</v>
      </c>
      <c r="M149" s="355">
        <f t="shared" si="2"/>
        <v>0</v>
      </c>
    </row>
    <row r="150" spans="1:13" ht="27.95" customHeight="1" x14ac:dyDescent="0.15">
      <c r="A150" s="201"/>
      <c r="B150" s="80"/>
      <c r="C150" s="313"/>
      <c r="D150" s="314"/>
      <c r="E150" s="314"/>
      <c r="F150" s="290"/>
      <c r="G150" s="282"/>
      <c r="H150" s="633"/>
      <c r="I150" s="273" t="s">
        <v>457</v>
      </c>
      <c r="J150" s="265"/>
      <c r="K150" s="354">
        <v>0</v>
      </c>
      <c r="L150" s="354">
        <v>0</v>
      </c>
      <c r="M150" s="355">
        <f t="shared" si="2"/>
        <v>0</v>
      </c>
    </row>
    <row r="151" spans="1:13" ht="27.95" customHeight="1" x14ac:dyDescent="0.15">
      <c r="A151" s="201"/>
      <c r="B151" s="80"/>
      <c r="C151" s="313"/>
      <c r="D151" s="314"/>
      <c r="E151" s="314"/>
      <c r="F151" s="290"/>
      <c r="G151" s="282"/>
      <c r="H151" s="633"/>
      <c r="I151" s="273" t="s">
        <v>489</v>
      </c>
      <c r="J151" s="265"/>
      <c r="K151" s="354">
        <v>140</v>
      </c>
      <c r="L151" s="354">
        <v>0</v>
      </c>
      <c r="M151" s="355">
        <f t="shared" si="2"/>
        <v>140</v>
      </c>
    </row>
    <row r="152" spans="1:13" ht="27.95" customHeight="1" x14ac:dyDescent="0.15">
      <c r="A152" s="201"/>
      <c r="B152" s="80"/>
      <c r="C152" s="313"/>
      <c r="D152" s="314"/>
      <c r="E152" s="314"/>
      <c r="F152" s="290"/>
      <c r="G152" s="282"/>
      <c r="H152" s="633"/>
      <c r="I152" s="695" t="s">
        <v>458</v>
      </c>
      <c r="J152" s="265"/>
      <c r="K152" s="354">
        <f>SUM(K153+K154)</f>
        <v>190</v>
      </c>
      <c r="L152" s="354">
        <f>SUM(L153+L154)</f>
        <v>0</v>
      </c>
      <c r="M152" s="355">
        <f t="shared" si="2"/>
        <v>190</v>
      </c>
    </row>
    <row r="153" spans="1:13" ht="27.95" customHeight="1" x14ac:dyDescent="0.15">
      <c r="A153" s="201"/>
      <c r="B153" s="80"/>
      <c r="C153" s="313"/>
      <c r="D153" s="314"/>
      <c r="E153" s="314"/>
      <c r="F153" s="290"/>
      <c r="G153" s="282"/>
      <c r="H153" s="633"/>
      <c r="I153" s="696"/>
      <c r="J153" s="265" t="s">
        <v>458</v>
      </c>
      <c r="K153" s="354">
        <v>0</v>
      </c>
      <c r="L153" s="354">
        <v>0</v>
      </c>
      <c r="M153" s="355">
        <f t="shared" si="2"/>
        <v>0</v>
      </c>
    </row>
    <row r="154" spans="1:13" ht="27.95" customHeight="1" x14ac:dyDescent="0.15">
      <c r="A154" s="201"/>
      <c r="B154" s="80"/>
      <c r="C154" s="313"/>
      <c r="D154" s="314"/>
      <c r="E154" s="314"/>
      <c r="F154" s="290"/>
      <c r="G154" s="282"/>
      <c r="H154" s="633"/>
      <c r="I154" s="697"/>
      <c r="J154" s="265" t="s">
        <v>485</v>
      </c>
      <c r="K154" s="354">
        <v>190</v>
      </c>
      <c r="L154" s="354">
        <v>0</v>
      </c>
      <c r="M154" s="355">
        <f t="shared" si="2"/>
        <v>190</v>
      </c>
    </row>
    <row r="155" spans="1:13" ht="27.95" customHeight="1" x14ac:dyDescent="0.15">
      <c r="A155" s="201"/>
      <c r="B155" s="80"/>
      <c r="C155" s="313"/>
      <c r="D155" s="314"/>
      <c r="E155" s="314"/>
      <c r="F155" s="290"/>
      <c r="G155" s="282"/>
      <c r="H155" s="633"/>
      <c r="I155" s="273" t="s">
        <v>465</v>
      </c>
      <c r="J155" s="265"/>
      <c r="K155" s="354">
        <v>0</v>
      </c>
      <c r="L155" s="354">
        <v>0</v>
      </c>
      <c r="M155" s="355">
        <f t="shared" si="2"/>
        <v>0</v>
      </c>
    </row>
    <row r="156" spans="1:13" ht="27.95" customHeight="1" x14ac:dyDescent="0.15">
      <c r="A156" s="201"/>
      <c r="B156" s="80"/>
      <c r="C156" s="313"/>
      <c r="D156" s="314"/>
      <c r="E156" s="314"/>
      <c r="F156" s="290"/>
      <c r="G156" s="282"/>
      <c r="H156" s="633"/>
      <c r="I156" s="273" t="s">
        <v>466</v>
      </c>
      <c r="J156" s="61"/>
      <c r="K156" s="354">
        <v>0</v>
      </c>
      <c r="L156" s="354">
        <v>0</v>
      </c>
      <c r="M156" s="355">
        <f t="shared" si="2"/>
        <v>0</v>
      </c>
    </row>
    <row r="157" spans="1:13" ht="27.95" customHeight="1" x14ac:dyDescent="0.15">
      <c r="A157" s="201"/>
      <c r="B157" s="80"/>
      <c r="C157" s="313"/>
      <c r="D157" s="314"/>
      <c r="E157" s="314"/>
      <c r="F157" s="290"/>
      <c r="G157" s="282"/>
      <c r="H157" s="633"/>
      <c r="I157" s="273" t="s">
        <v>488</v>
      </c>
      <c r="J157" s="61"/>
      <c r="K157" s="354">
        <v>0</v>
      </c>
      <c r="L157" s="354">
        <v>0</v>
      </c>
      <c r="M157" s="355">
        <f t="shared" si="2"/>
        <v>0</v>
      </c>
    </row>
    <row r="158" spans="1:13" ht="27.95" customHeight="1" x14ac:dyDescent="0.15">
      <c r="A158" s="201"/>
      <c r="B158" s="80"/>
      <c r="C158" s="313"/>
      <c r="D158" s="314"/>
      <c r="E158" s="314"/>
      <c r="F158" s="290"/>
      <c r="G158" s="282"/>
      <c r="H158" s="633"/>
      <c r="I158" s="273" t="s">
        <v>473</v>
      </c>
      <c r="J158" s="61"/>
      <c r="K158" s="354">
        <v>0</v>
      </c>
      <c r="L158" s="354">
        <v>0</v>
      </c>
      <c r="M158" s="355">
        <f t="shared" si="2"/>
        <v>0</v>
      </c>
    </row>
    <row r="159" spans="1:13" ht="27.95" customHeight="1" x14ac:dyDescent="0.15">
      <c r="A159" s="201"/>
      <c r="B159" s="80"/>
      <c r="C159" s="313"/>
      <c r="D159" s="314"/>
      <c r="E159" s="314"/>
      <c r="F159" s="290"/>
      <c r="G159" s="282"/>
      <c r="H159" s="633"/>
      <c r="I159" s="273" t="s">
        <v>586</v>
      </c>
      <c r="J159" s="61"/>
      <c r="K159" s="354">
        <v>0</v>
      </c>
      <c r="L159" s="354">
        <v>0</v>
      </c>
      <c r="M159" s="355">
        <f t="shared" si="2"/>
        <v>0</v>
      </c>
    </row>
    <row r="160" spans="1:13" ht="27.95" customHeight="1" x14ac:dyDescent="0.15">
      <c r="A160" s="201"/>
      <c r="B160" s="80"/>
      <c r="C160" s="313"/>
      <c r="D160" s="314"/>
      <c r="E160" s="314"/>
      <c r="F160" s="290"/>
      <c r="G160" s="282"/>
      <c r="H160" s="633"/>
      <c r="I160" s="273" t="s">
        <v>478</v>
      </c>
      <c r="J160" s="61"/>
      <c r="K160" s="354">
        <v>50</v>
      </c>
      <c r="L160" s="354">
        <v>0</v>
      </c>
      <c r="M160" s="355">
        <f t="shared" si="2"/>
        <v>50</v>
      </c>
    </row>
    <row r="161" spans="1:13" ht="27.95" customHeight="1" x14ac:dyDescent="0.15">
      <c r="A161" s="201"/>
      <c r="B161" s="80"/>
      <c r="C161" s="313"/>
      <c r="D161" s="314"/>
      <c r="E161" s="314"/>
      <c r="F161" s="290"/>
      <c r="G161" s="282"/>
      <c r="H161" s="633"/>
      <c r="I161" s="273" t="s">
        <v>479</v>
      </c>
      <c r="J161" s="61"/>
      <c r="K161" s="354">
        <v>0</v>
      </c>
      <c r="L161" s="354">
        <v>0</v>
      </c>
      <c r="M161" s="355">
        <f t="shared" si="2"/>
        <v>0</v>
      </c>
    </row>
    <row r="162" spans="1:13" ht="27.95" customHeight="1" x14ac:dyDescent="0.15">
      <c r="A162" s="201"/>
      <c r="B162" s="80"/>
      <c r="C162" s="313"/>
      <c r="D162" s="314"/>
      <c r="E162" s="314"/>
      <c r="F162" s="290"/>
      <c r="G162" s="282"/>
      <c r="H162" s="633"/>
      <c r="I162" s="273" t="s">
        <v>480</v>
      </c>
      <c r="J162" s="61"/>
      <c r="K162" s="354">
        <v>0</v>
      </c>
      <c r="L162" s="354">
        <v>0</v>
      </c>
      <c r="M162" s="355">
        <f t="shared" si="2"/>
        <v>0</v>
      </c>
    </row>
    <row r="163" spans="1:13" ht="27.95" customHeight="1" x14ac:dyDescent="0.15">
      <c r="A163" s="201"/>
      <c r="B163" s="80"/>
      <c r="C163" s="313"/>
      <c r="D163" s="314"/>
      <c r="E163" s="314"/>
      <c r="F163" s="290"/>
      <c r="G163" s="282"/>
      <c r="H163" s="633"/>
      <c r="I163" s="273" t="s">
        <v>481</v>
      </c>
      <c r="J163" s="61"/>
      <c r="K163" s="354">
        <v>0</v>
      </c>
      <c r="L163" s="354">
        <v>0</v>
      </c>
      <c r="M163" s="355">
        <f t="shared" si="2"/>
        <v>0</v>
      </c>
    </row>
    <row r="164" spans="1:13" ht="27.95" customHeight="1" x14ac:dyDescent="0.15">
      <c r="A164" s="201"/>
      <c r="B164" s="80"/>
      <c r="C164" s="313"/>
      <c r="D164" s="314"/>
      <c r="E164" s="314"/>
      <c r="F164" s="290"/>
      <c r="G164" s="282"/>
      <c r="H164" s="633"/>
      <c r="I164" s="273" t="s">
        <v>482</v>
      </c>
      <c r="J164" s="61"/>
      <c r="K164" s="354">
        <v>0</v>
      </c>
      <c r="L164" s="354">
        <v>0</v>
      </c>
      <c r="M164" s="355">
        <f t="shared" si="2"/>
        <v>0</v>
      </c>
    </row>
    <row r="165" spans="1:13" ht="27.95" customHeight="1" x14ac:dyDescent="0.15">
      <c r="A165" s="201"/>
      <c r="B165" s="80"/>
      <c r="C165" s="313"/>
      <c r="D165" s="314"/>
      <c r="E165" s="314"/>
      <c r="F165" s="290"/>
      <c r="G165" s="282"/>
      <c r="H165" s="633"/>
      <c r="I165" s="273" t="s">
        <v>490</v>
      </c>
      <c r="J165" s="61"/>
      <c r="K165" s="354">
        <v>0</v>
      </c>
      <c r="L165" s="354">
        <v>0</v>
      </c>
      <c r="M165" s="355">
        <f t="shared" si="2"/>
        <v>0</v>
      </c>
    </row>
    <row r="166" spans="1:13" ht="27.95" customHeight="1" thickBot="1" x14ac:dyDescent="0.2">
      <c r="A166" s="201"/>
      <c r="B166" s="80"/>
      <c r="C166" s="313"/>
      <c r="D166" s="314"/>
      <c r="E166" s="314"/>
      <c r="F166" s="291"/>
      <c r="G166" s="283"/>
      <c r="H166" s="634"/>
      <c r="I166" s="368" t="s">
        <v>472</v>
      </c>
      <c r="J166" s="369"/>
      <c r="K166" s="358">
        <v>50</v>
      </c>
      <c r="L166" s="358">
        <v>0</v>
      </c>
      <c r="M166" s="359">
        <f t="shared" si="2"/>
        <v>50</v>
      </c>
    </row>
    <row r="167" spans="1:13" ht="27.95" customHeight="1" x14ac:dyDescent="0.15">
      <c r="A167" s="201"/>
      <c r="B167" s="80"/>
      <c r="C167" s="313"/>
      <c r="D167" s="314"/>
      <c r="E167" s="314"/>
      <c r="F167" s="290"/>
      <c r="G167" s="282"/>
      <c r="H167" s="633" t="s">
        <v>688</v>
      </c>
      <c r="I167" s="365"/>
      <c r="J167" s="270"/>
      <c r="K167" s="366">
        <f>SUM(K168+K169+K170+K173+K174+K177+K178+K179+K180+K181+K182+K183+K184+K189+K190+K191+K192+K193+K194+K195+K196+K197)</f>
        <v>2436</v>
      </c>
      <c r="L167" s="366">
        <f>SUM(L168+L169+L170+L173+L174+L177+L178+L179+L180+L181+L182+L183+L184+L189+L190+L191+L192+L193+L194+L195+L196+L197)</f>
        <v>0</v>
      </c>
      <c r="M167" s="367">
        <f t="shared" si="2"/>
        <v>2436</v>
      </c>
    </row>
    <row r="168" spans="1:13" ht="27.95" customHeight="1" x14ac:dyDescent="0.15">
      <c r="A168" s="201"/>
      <c r="B168" s="80"/>
      <c r="C168" s="313"/>
      <c r="D168" s="314"/>
      <c r="E168" s="314"/>
      <c r="F168" s="290"/>
      <c r="G168" s="748" t="s">
        <v>680</v>
      </c>
      <c r="H168" s="633"/>
      <c r="I168" s="273" t="s">
        <v>448</v>
      </c>
      <c r="J168" s="61"/>
      <c r="K168" s="354">
        <v>365</v>
      </c>
      <c r="L168" s="354">
        <v>0</v>
      </c>
      <c r="M168" s="355">
        <f t="shared" si="2"/>
        <v>365</v>
      </c>
    </row>
    <row r="169" spans="1:13" ht="27.95" customHeight="1" x14ac:dyDescent="0.15">
      <c r="A169" s="201"/>
      <c r="B169" s="80"/>
      <c r="C169" s="313"/>
      <c r="D169" s="314"/>
      <c r="E169" s="314"/>
      <c r="F169" s="290"/>
      <c r="G169" s="748"/>
      <c r="H169" s="285"/>
      <c r="I169" s="273" t="s">
        <v>452</v>
      </c>
      <c r="J169" s="61"/>
      <c r="K169" s="354">
        <v>200</v>
      </c>
      <c r="L169" s="354">
        <v>0</v>
      </c>
      <c r="M169" s="355">
        <f t="shared" si="2"/>
        <v>200</v>
      </c>
    </row>
    <row r="170" spans="1:13" ht="27.95" customHeight="1" x14ac:dyDescent="0.15">
      <c r="A170" s="201"/>
      <c r="B170" s="80"/>
      <c r="C170" s="313"/>
      <c r="D170" s="314"/>
      <c r="E170" s="314"/>
      <c r="F170" s="290"/>
      <c r="G170" s="282"/>
      <c r="H170" s="285"/>
      <c r="I170" s="695" t="s">
        <v>449</v>
      </c>
      <c r="J170" s="61"/>
      <c r="K170" s="354">
        <f>SUM(K171+K172)</f>
        <v>40</v>
      </c>
      <c r="L170" s="354">
        <f>SUM(L171+L172)</f>
        <v>0</v>
      </c>
      <c r="M170" s="355">
        <f t="shared" si="2"/>
        <v>40</v>
      </c>
    </row>
    <row r="171" spans="1:13" ht="27.95" customHeight="1" x14ac:dyDescent="0.15">
      <c r="A171" s="201"/>
      <c r="B171" s="80"/>
      <c r="C171" s="313"/>
      <c r="D171" s="314"/>
      <c r="E171" s="314"/>
      <c r="F171" s="290"/>
      <c r="G171" s="282"/>
      <c r="H171" s="285"/>
      <c r="I171" s="696"/>
      <c r="J171" s="265" t="s">
        <v>450</v>
      </c>
      <c r="K171" s="354">
        <v>40</v>
      </c>
      <c r="L171" s="354">
        <v>0</v>
      </c>
      <c r="M171" s="355">
        <f t="shared" si="2"/>
        <v>40</v>
      </c>
    </row>
    <row r="172" spans="1:13" ht="27.95" customHeight="1" x14ac:dyDescent="0.15">
      <c r="A172" s="201"/>
      <c r="B172" s="80"/>
      <c r="C172" s="313"/>
      <c r="D172" s="314"/>
      <c r="E172" s="314"/>
      <c r="F172" s="290"/>
      <c r="G172" s="282"/>
      <c r="H172" s="285"/>
      <c r="I172" s="697"/>
      <c r="J172" s="265" t="s">
        <v>451</v>
      </c>
      <c r="K172" s="354">
        <v>0</v>
      </c>
      <c r="L172" s="354">
        <v>0</v>
      </c>
      <c r="M172" s="355">
        <f t="shared" si="2"/>
        <v>0</v>
      </c>
    </row>
    <row r="173" spans="1:13" ht="27.95" customHeight="1" x14ac:dyDescent="0.15">
      <c r="A173" s="201"/>
      <c r="B173" s="80"/>
      <c r="C173" s="313"/>
      <c r="D173" s="314"/>
      <c r="E173" s="314"/>
      <c r="F173" s="290"/>
      <c r="G173" s="282"/>
      <c r="H173" s="285"/>
      <c r="I173" s="273" t="s">
        <v>453</v>
      </c>
      <c r="J173" s="265"/>
      <c r="K173" s="354">
        <v>40</v>
      </c>
      <c r="L173" s="354">
        <v>0</v>
      </c>
      <c r="M173" s="355">
        <f t="shared" si="2"/>
        <v>40</v>
      </c>
    </row>
    <row r="174" spans="1:13" ht="27.95" customHeight="1" x14ac:dyDescent="0.15">
      <c r="A174" s="201"/>
      <c r="B174" s="80"/>
      <c r="C174" s="313"/>
      <c r="D174" s="314"/>
      <c r="E174" s="314"/>
      <c r="F174" s="290"/>
      <c r="G174" s="282"/>
      <c r="H174" s="285"/>
      <c r="I174" s="695" t="s">
        <v>454</v>
      </c>
      <c r="J174" s="265"/>
      <c r="K174" s="354">
        <f>SUM(K175+K176)</f>
        <v>110</v>
      </c>
      <c r="L174" s="354">
        <f>SUM(L175+L176)</f>
        <v>0</v>
      </c>
      <c r="M174" s="355">
        <f t="shared" si="2"/>
        <v>110</v>
      </c>
    </row>
    <row r="175" spans="1:13" ht="27.95" customHeight="1" x14ac:dyDescent="0.15">
      <c r="A175" s="201"/>
      <c r="B175" s="80"/>
      <c r="C175" s="313"/>
      <c r="D175" s="314"/>
      <c r="E175" s="314"/>
      <c r="F175" s="290"/>
      <c r="G175" s="282"/>
      <c r="H175" s="285"/>
      <c r="I175" s="696"/>
      <c r="J175" s="265" t="s">
        <v>454</v>
      </c>
      <c r="K175" s="354">
        <v>70</v>
      </c>
      <c r="L175" s="354">
        <v>0</v>
      </c>
      <c r="M175" s="355">
        <f t="shared" si="2"/>
        <v>70</v>
      </c>
    </row>
    <row r="176" spans="1:13" ht="27.95" customHeight="1" x14ac:dyDescent="0.15">
      <c r="A176" s="201"/>
      <c r="B176" s="80"/>
      <c r="C176" s="313"/>
      <c r="D176" s="314"/>
      <c r="E176" s="314"/>
      <c r="F176" s="290"/>
      <c r="G176" s="282"/>
      <c r="H176" s="285"/>
      <c r="I176" s="697"/>
      <c r="J176" s="265" t="s">
        <v>455</v>
      </c>
      <c r="K176" s="354">
        <v>40</v>
      </c>
      <c r="L176" s="354">
        <v>0</v>
      </c>
      <c r="M176" s="355">
        <f t="shared" si="2"/>
        <v>40</v>
      </c>
    </row>
    <row r="177" spans="1:13" ht="27.95" customHeight="1" x14ac:dyDescent="0.15">
      <c r="A177" s="201"/>
      <c r="B177" s="80"/>
      <c r="C177" s="313"/>
      <c r="D177" s="314"/>
      <c r="E177" s="314"/>
      <c r="F177" s="290"/>
      <c r="G177" s="282"/>
      <c r="H177" s="285"/>
      <c r="I177" s="273" t="s">
        <v>456</v>
      </c>
      <c r="J177" s="265"/>
      <c r="K177" s="354">
        <v>310</v>
      </c>
      <c r="L177" s="354">
        <v>0</v>
      </c>
      <c r="M177" s="355">
        <f t="shared" si="2"/>
        <v>310</v>
      </c>
    </row>
    <row r="178" spans="1:13" ht="27.95" customHeight="1" x14ac:dyDescent="0.15">
      <c r="A178" s="201"/>
      <c r="B178" s="80"/>
      <c r="C178" s="313"/>
      <c r="D178" s="314"/>
      <c r="E178" s="314"/>
      <c r="F178" s="290"/>
      <c r="G178" s="282"/>
      <c r="H178" s="285"/>
      <c r="I178" s="273" t="s">
        <v>457</v>
      </c>
      <c r="J178" s="265"/>
      <c r="K178" s="354">
        <v>200</v>
      </c>
      <c r="L178" s="354">
        <v>0</v>
      </c>
      <c r="M178" s="355">
        <f t="shared" si="2"/>
        <v>200</v>
      </c>
    </row>
    <row r="179" spans="1:13" ht="27.95" customHeight="1" x14ac:dyDescent="0.15">
      <c r="A179" s="201"/>
      <c r="B179" s="80"/>
      <c r="C179" s="313"/>
      <c r="D179" s="314"/>
      <c r="E179" s="314"/>
      <c r="F179" s="290"/>
      <c r="G179" s="282"/>
      <c r="H179" s="285"/>
      <c r="I179" s="273" t="s">
        <v>458</v>
      </c>
      <c r="J179" s="265"/>
      <c r="K179" s="354">
        <v>0</v>
      </c>
      <c r="L179" s="354">
        <v>0</v>
      </c>
      <c r="M179" s="355">
        <f t="shared" si="2"/>
        <v>0</v>
      </c>
    </row>
    <row r="180" spans="1:13" ht="27.95" customHeight="1" x14ac:dyDescent="0.15">
      <c r="A180" s="201"/>
      <c r="B180" s="80"/>
      <c r="C180" s="313"/>
      <c r="D180" s="314"/>
      <c r="E180" s="314"/>
      <c r="F180" s="290"/>
      <c r="G180" s="282"/>
      <c r="H180" s="285"/>
      <c r="I180" s="273" t="s">
        <v>459</v>
      </c>
      <c r="J180" s="265"/>
      <c r="K180" s="354">
        <v>30</v>
      </c>
      <c r="L180" s="354">
        <v>0</v>
      </c>
      <c r="M180" s="355">
        <f t="shared" si="2"/>
        <v>30</v>
      </c>
    </row>
    <row r="181" spans="1:13" ht="27.95" customHeight="1" x14ac:dyDescent="0.15">
      <c r="A181" s="201"/>
      <c r="B181" s="80"/>
      <c r="C181" s="313"/>
      <c r="D181" s="314"/>
      <c r="E181" s="314"/>
      <c r="F181" s="701" t="s">
        <v>677</v>
      </c>
      <c r="G181" s="282"/>
      <c r="H181" s="285"/>
      <c r="I181" s="273" t="s">
        <v>462</v>
      </c>
      <c r="J181" s="265"/>
      <c r="K181" s="354">
        <v>200</v>
      </c>
      <c r="L181" s="354">
        <v>0</v>
      </c>
      <c r="M181" s="355">
        <f t="shared" si="2"/>
        <v>200</v>
      </c>
    </row>
    <row r="182" spans="1:13" ht="27.95" customHeight="1" x14ac:dyDescent="0.15">
      <c r="A182" s="201"/>
      <c r="B182" s="80"/>
      <c r="C182" s="313"/>
      <c r="D182" s="314"/>
      <c r="E182" s="314"/>
      <c r="F182" s="701"/>
      <c r="G182" s="282"/>
      <c r="H182" s="285"/>
      <c r="I182" s="273" t="s">
        <v>460</v>
      </c>
      <c r="J182" s="265"/>
      <c r="K182" s="354">
        <v>36</v>
      </c>
      <c r="L182" s="354">
        <v>0</v>
      </c>
      <c r="M182" s="355">
        <f t="shared" si="2"/>
        <v>36</v>
      </c>
    </row>
    <row r="183" spans="1:13" ht="27.95" customHeight="1" x14ac:dyDescent="0.15">
      <c r="A183" s="201"/>
      <c r="B183" s="80"/>
      <c r="C183" s="313"/>
      <c r="D183" s="314"/>
      <c r="E183" s="314"/>
      <c r="F183" s="701"/>
      <c r="G183" s="282"/>
      <c r="H183" s="285"/>
      <c r="I183" s="273" t="s">
        <v>461</v>
      </c>
      <c r="J183" s="265"/>
      <c r="K183" s="354">
        <v>20</v>
      </c>
      <c r="L183" s="354">
        <v>0</v>
      </c>
      <c r="M183" s="355">
        <f t="shared" si="2"/>
        <v>20</v>
      </c>
    </row>
    <row r="184" spans="1:13" ht="27.95" customHeight="1" x14ac:dyDescent="0.15">
      <c r="A184" s="201"/>
      <c r="B184" s="80"/>
      <c r="C184" s="313"/>
      <c r="D184" s="314"/>
      <c r="E184" s="314"/>
      <c r="F184" s="701"/>
      <c r="G184" s="282"/>
      <c r="H184" s="285"/>
      <c r="I184" s="695" t="s">
        <v>463</v>
      </c>
      <c r="J184" s="265"/>
      <c r="K184" s="354">
        <f>SUM(K185+K186+K187+K188)</f>
        <v>0</v>
      </c>
      <c r="L184" s="354">
        <f>SUM(L185+L186+L187+L188)</f>
        <v>0</v>
      </c>
      <c r="M184" s="355">
        <f t="shared" si="2"/>
        <v>0</v>
      </c>
    </row>
    <row r="185" spans="1:13" ht="27.95" customHeight="1" x14ac:dyDescent="0.15">
      <c r="A185" s="201"/>
      <c r="B185" s="80"/>
      <c r="C185" s="313"/>
      <c r="D185" s="314"/>
      <c r="E185" s="314"/>
      <c r="F185" s="701"/>
      <c r="G185" s="282"/>
      <c r="H185" s="285"/>
      <c r="I185" s="696"/>
      <c r="J185" s="265" t="s">
        <v>595</v>
      </c>
      <c r="K185" s="354">
        <v>0</v>
      </c>
      <c r="L185" s="354">
        <v>0</v>
      </c>
      <c r="M185" s="355">
        <f t="shared" si="2"/>
        <v>0</v>
      </c>
    </row>
    <row r="186" spans="1:13" ht="27.95" customHeight="1" x14ac:dyDescent="0.15">
      <c r="A186" s="201"/>
      <c r="B186" s="80"/>
      <c r="C186" s="313"/>
      <c r="D186" s="314"/>
      <c r="E186" s="314"/>
      <c r="F186" s="701"/>
      <c r="G186" s="282"/>
      <c r="H186" s="285"/>
      <c r="I186" s="696"/>
      <c r="J186" s="265" t="s">
        <v>596</v>
      </c>
      <c r="K186" s="354">
        <v>0</v>
      </c>
      <c r="L186" s="354">
        <v>0</v>
      </c>
      <c r="M186" s="355">
        <f t="shared" si="2"/>
        <v>0</v>
      </c>
    </row>
    <row r="187" spans="1:13" ht="27.95" customHeight="1" x14ac:dyDescent="0.15">
      <c r="A187" s="201"/>
      <c r="B187" s="80"/>
      <c r="C187" s="313"/>
      <c r="D187" s="314"/>
      <c r="E187" s="314"/>
      <c r="F187" s="701"/>
      <c r="G187" s="282"/>
      <c r="H187" s="285"/>
      <c r="I187" s="696"/>
      <c r="J187" s="265" t="s">
        <v>597</v>
      </c>
      <c r="K187" s="354">
        <v>0</v>
      </c>
      <c r="L187" s="354">
        <v>0</v>
      </c>
      <c r="M187" s="355">
        <f t="shared" si="2"/>
        <v>0</v>
      </c>
    </row>
    <row r="188" spans="1:13" ht="27.95" customHeight="1" x14ac:dyDescent="0.15">
      <c r="A188" s="201"/>
      <c r="B188" s="80"/>
      <c r="C188" s="313"/>
      <c r="D188" s="314"/>
      <c r="E188" s="314"/>
      <c r="F188" s="701"/>
      <c r="G188" s="282"/>
      <c r="H188" s="285"/>
      <c r="I188" s="697"/>
      <c r="J188" s="265" t="s">
        <v>598</v>
      </c>
      <c r="K188" s="354">
        <v>0</v>
      </c>
      <c r="L188" s="354">
        <v>0</v>
      </c>
      <c r="M188" s="355">
        <f t="shared" si="2"/>
        <v>0</v>
      </c>
    </row>
    <row r="189" spans="1:13" ht="27.95" customHeight="1" x14ac:dyDescent="0.15">
      <c r="A189" s="201"/>
      <c r="B189" s="80"/>
      <c r="C189" s="313"/>
      <c r="D189" s="314"/>
      <c r="E189" s="314"/>
      <c r="F189" s="701"/>
      <c r="G189" s="282"/>
      <c r="H189" s="285"/>
      <c r="I189" s="273" t="s">
        <v>464</v>
      </c>
      <c r="J189" s="61"/>
      <c r="K189" s="354">
        <v>120</v>
      </c>
      <c r="L189" s="354">
        <v>0</v>
      </c>
      <c r="M189" s="355">
        <f t="shared" si="2"/>
        <v>120</v>
      </c>
    </row>
    <row r="190" spans="1:13" ht="27.95" customHeight="1" x14ac:dyDescent="0.15">
      <c r="A190" s="201"/>
      <c r="B190" s="80"/>
      <c r="C190" s="313"/>
      <c r="D190" s="314"/>
      <c r="E190" s="314"/>
      <c r="F190" s="701"/>
      <c r="G190" s="282"/>
      <c r="H190" s="285"/>
      <c r="I190" s="273" t="s">
        <v>465</v>
      </c>
      <c r="J190" s="61"/>
      <c r="K190" s="354">
        <v>260</v>
      </c>
      <c r="L190" s="354">
        <v>0</v>
      </c>
      <c r="M190" s="355">
        <f t="shared" si="2"/>
        <v>260</v>
      </c>
    </row>
    <row r="191" spans="1:13" ht="27.95" customHeight="1" x14ac:dyDescent="0.15">
      <c r="A191" s="201"/>
      <c r="B191" s="80"/>
      <c r="C191" s="313"/>
      <c r="D191" s="314"/>
      <c r="E191" s="314"/>
      <c r="F191" s="290"/>
      <c r="G191" s="282"/>
      <c r="H191" s="285"/>
      <c r="I191" s="273" t="s">
        <v>466</v>
      </c>
      <c r="J191" s="61"/>
      <c r="K191" s="354">
        <v>260</v>
      </c>
      <c r="L191" s="354">
        <v>0</v>
      </c>
      <c r="M191" s="355">
        <f t="shared" si="2"/>
        <v>260</v>
      </c>
    </row>
    <row r="192" spans="1:13" ht="27.95" customHeight="1" x14ac:dyDescent="0.15">
      <c r="A192" s="201"/>
      <c r="B192" s="80"/>
      <c r="C192" s="313"/>
      <c r="D192" s="314"/>
      <c r="E192" s="314"/>
      <c r="F192" s="290"/>
      <c r="G192" s="282"/>
      <c r="H192" s="285"/>
      <c r="I192" s="273" t="s">
        <v>467</v>
      </c>
      <c r="J192" s="61"/>
      <c r="K192" s="354">
        <v>0</v>
      </c>
      <c r="L192" s="354">
        <v>0</v>
      </c>
      <c r="M192" s="355">
        <f t="shared" si="2"/>
        <v>0</v>
      </c>
    </row>
    <row r="193" spans="1:13" ht="27.95" customHeight="1" x14ac:dyDescent="0.15">
      <c r="A193" s="201"/>
      <c r="B193" s="80"/>
      <c r="C193" s="313"/>
      <c r="D193" s="314"/>
      <c r="E193" s="314"/>
      <c r="F193" s="290"/>
      <c r="G193" s="282"/>
      <c r="H193" s="285"/>
      <c r="I193" s="273" t="s">
        <v>468</v>
      </c>
      <c r="J193" s="61"/>
      <c r="K193" s="354">
        <v>20</v>
      </c>
      <c r="L193" s="354">
        <v>0</v>
      </c>
      <c r="M193" s="355">
        <f t="shared" si="2"/>
        <v>20</v>
      </c>
    </row>
    <row r="194" spans="1:13" ht="27.95" customHeight="1" x14ac:dyDescent="0.15">
      <c r="A194" s="201"/>
      <c r="B194" s="80"/>
      <c r="C194" s="313"/>
      <c r="D194" s="314"/>
      <c r="E194" s="314"/>
      <c r="F194" s="290"/>
      <c r="G194" s="282"/>
      <c r="H194" s="285"/>
      <c r="I194" s="273" t="s">
        <v>469</v>
      </c>
      <c r="J194" s="61"/>
      <c r="K194" s="354">
        <v>165</v>
      </c>
      <c r="L194" s="354">
        <v>0</v>
      </c>
      <c r="M194" s="355">
        <f t="shared" si="2"/>
        <v>165</v>
      </c>
    </row>
    <row r="195" spans="1:13" ht="27.95" customHeight="1" x14ac:dyDescent="0.15">
      <c r="A195" s="201"/>
      <c r="B195" s="80"/>
      <c r="C195" s="313"/>
      <c r="D195" s="314"/>
      <c r="E195" s="314"/>
      <c r="F195" s="290"/>
      <c r="G195" s="282"/>
      <c r="H195" s="285"/>
      <c r="I195" s="273" t="s">
        <v>470</v>
      </c>
      <c r="J195" s="61"/>
      <c r="K195" s="354">
        <v>10</v>
      </c>
      <c r="L195" s="354">
        <v>0</v>
      </c>
      <c r="M195" s="355">
        <f t="shared" si="2"/>
        <v>10</v>
      </c>
    </row>
    <row r="196" spans="1:13" ht="27.95" customHeight="1" x14ac:dyDescent="0.15">
      <c r="A196" s="201"/>
      <c r="B196" s="80"/>
      <c r="C196" s="313"/>
      <c r="D196" s="314"/>
      <c r="E196" s="314"/>
      <c r="F196" s="290"/>
      <c r="G196" s="282"/>
      <c r="H196" s="285"/>
      <c r="I196" s="273" t="s">
        <v>471</v>
      </c>
      <c r="J196" s="61"/>
      <c r="K196" s="354">
        <v>0</v>
      </c>
      <c r="L196" s="354">
        <v>0</v>
      </c>
      <c r="M196" s="355">
        <f t="shared" si="2"/>
        <v>0</v>
      </c>
    </row>
    <row r="197" spans="1:13" ht="27.95" customHeight="1" thickBot="1" x14ac:dyDescent="0.2">
      <c r="A197" s="201"/>
      <c r="B197" s="80"/>
      <c r="C197" s="313"/>
      <c r="D197" s="314"/>
      <c r="E197" s="314"/>
      <c r="F197" s="290"/>
      <c r="G197" s="282"/>
      <c r="H197" s="381"/>
      <c r="I197" s="368" t="s">
        <v>472</v>
      </c>
      <c r="J197" s="369"/>
      <c r="K197" s="358">
        <v>50</v>
      </c>
      <c r="L197" s="358">
        <v>0</v>
      </c>
      <c r="M197" s="359">
        <f t="shared" si="2"/>
        <v>50</v>
      </c>
    </row>
    <row r="198" spans="1:13" ht="27.95" customHeight="1" x14ac:dyDescent="0.15">
      <c r="A198" s="201"/>
      <c r="B198" s="80"/>
      <c r="C198" s="313"/>
      <c r="D198" s="314"/>
      <c r="E198" s="314"/>
      <c r="F198" s="280"/>
      <c r="G198" s="282"/>
      <c r="H198" s="639" t="s">
        <v>119</v>
      </c>
      <c r="I198" s="274"/>
      <c r="J198" s="267"/>
      <c r="K198" s="361">
        <f>SUM(K199)</f>
        <v>0</v>
      </c>
      <c r="L198" s="361">
        <f>SUM(L199)</f>
        <v>0</v>
      </c>
      <c r="M198" s="362">
        <f t="shared" ref="M198:M260" si="3">SUM(K198-L198)</f>
        <v>0</v>
      </c>
    </row>
    <row r="199" spans="1:13" ht="27.95" customHeight="1" thickBot="1" x14ac:dyDescent="0.2">
      <c r="A199" s="201"/>
      <c r="B199" s="80"/>
      <c r="C199" s="313"/>
      <c r="D199" s="314"/>
      <c r="E199" s="314"/>
      <c r="F199" s="280"/>
      <c r="G199" s="282"/>
      <c r="H199" s="634"/>
      <c r="I199" s="368" t="s">
        <v>120</v>
      </c>
      <c r="J199" s="369"/>
      <c r="K199" s="358">
        <v>0</v>
      </c>
      <c r="L199" s="358">
        <v>0</v>
      </c>
      <c r="M199" s="359">
        <f t="shared" si="3"/>
        <v>0</v>
      </c>
    </row>
    <row r="200" spans="1:13" ht="27.95" customHeight="1" x14ac:dyDescent="0.15">
      <c r="A200" s="201"/>
      <c r="B200" s="80"/>
      <c r="C200" s="313"/>
      <c r="D200" s="314"/>
      <c r="E200" s="314"/>
      <c r="F200" s="280"/>
      <c r="G200" s="282"/>
      <c r="H200" s="633" t="s">
        <v>132</v>
      </c>
      <c r="I200" s="365"/>
      <c r="J200" s="270"/>
      <c r="K200" s="356">
        <f>SUM(K201)</f>
        <v>0</v>
      </c>
      <c r="L200" s="356">
        <f>SUM(L201)</f>
        <v>0</v>
      </c>
      <c r="M200" s="378">
        <f t="shared" si="3"/>
        <v>0</v>
      </c>
    </row>
    <row r="201" spans="1:13" ht="27.95" customHeight="1" x14ac:dyDescent="0.15">
      <c r="A201" s="201"/>
      <c r="B201" s="80"/>
      <c r="C201" s="313"/>
      <c r="D201" s="314"/>
      <c r="E201" s="314"/>
      <c r="F201" s="280"/>
      <c r="G201" s="282"/>
      <c r="H201" s="633"/>
      <c r="I201" s="695" t="s">
        <v>132</v>
      </c>
      <c r="J201" s="61"/>
      <c r="K201" s="354">
        <f>SUM(K202+K203+K204+K205+K206+K207+K208+K209+K210+K211)</f>
        <v>0</v>
      </c>
      <c r="L201" s="354">
        <f>SUM(L202+L203+L204+L205+L206+L207+L208+L209+L210+L211)</f>
        <v>0</v>
      </c>
      <c r="M201" s="355">
        <f t="shared" si="3"/>
        <v>0</v>
      </c>
    </row>
    <row r="202" spans="1:13" ht="27.95" customHeight="1" x14ac:dyDescent="0.15">
      <c r="A202" s="201"/>
      <c r="B202" s="80"/>
      <c r="C202" s="313"/>
      <c r="D202" s="314"/>
      <c r="E202" s="314"/>
      <c r="F202" s="280"/>
      <c r="G202" s="282"/>
      <c r="H202" s="633"/>
      <c r="I202" s="696"/>
      <c r="J202" s="265" t="s">
        <v>493</v>
      </c>
      <c r="K202" s="354">
        <v>0</v>
      </c>
      <c r="L202" s="354">
        <v>0</v>
      </c>
      <c r="M202" s="355">
        <f t="shared" si="3"/>
        <v>0</v>
      </c>
    </row>
    <row r="203" spans="1:13" ht="27.95" customHeight="1" x14ac:dyDescent="0.15">
      <c r="A203" s="201"/>
      <c r="B203" s="80"/>
      <c r="C203" s="313"/>
      <c r="D203" s="314"/>
      <c r="E203" s="314"/>
      <c r="F203" s="280"/>
      <c r="G203" s="282"/>
      <c r="H203" s="633"/>
      <c r="I203" s="696"/>
      <c r="J203" s="265" t="s">
        <v>494</v>
      </c>
      <c r="K203" s="354">
        <v>0</v>
      </c>
      <c r="L203" s="354">
        <v>0</v>
      </c>
      <c r="M203" s="355">
        <f t="shared" si="3"/>
        <v>0</v>
      </c>
    </row>
    <row r="204" spans="1:13" ht="27.95" customHeight="1" x14ac:dyDescent="0.15">
      <c r="A204" s="201"/>
      <c r="B204" s="80"/>
      <c r="C204" s="313"/>
      <c r="D204" s="314"/>
      <c r="E204" s="314"/>
      <c r="F204" s="280"/>
      <c r="G204" s="282"/>
      <c r="H204" s="633"/>
      <c r="I204" s="696"/>
      <c r="J204" s="265" t="s">
        <v>495</v>
      </c>
      <c r="K204" s="354">
        <v>0</v>
      </c>
      <c r="L204" s="354">
        <v>0</v>
      </c>
      <c r="M204" s="355">
        <f t="shared" si="3"/>
        <v>0</v>
      </c>
    </row>
    <row r="205" spans="1:13" ht="27.95" customHeight="1" x14ac:dyDescent="0.15">
      <c r="A205" s="201"/>
      <c r="B205" s="80"/>
      <c r="C205" s="313"/>
      <c r="D205" s="314"/>
      <c r="E205" s="314"/>
      <c r="F205" s="280"/>
      <c r="G205" s="282"/>
      <c r="H205" s="633"/>
      <c r="I205" s="696"/>
      <c r="J205" s="265" t="s">
        <v>496</v>
      </c>
      <c r="K205" s="354">
        <v>0</v>
      </c>
      <c r="L205" s="354">
        <v>0</v>
      </c>
      <c r="M205" s="355">
        <f t="shared" si="3"/>
        <v>0</v>
      </c>
    </row>
    <row r="206" spans="1:13" ht="27.95" customHeight="1" x14ac:dyDescent="0.15">
      <c r="A206" s="201"/>
      <c r="B206" s="80"/>
      <c r="C206" s="313"/>
      <c r="D206" s="314"/>
      <c r="E206" s="314"/>
      <c r="F206" s="280"/>
      <c r="G206" s="282"/>
      <c r="H206" s="633"/>
      <c r="I206" s="696"/>
      <c r="J206" s="265" t="s">
        <v>497</v>
      </c>
      <c r="K206" s="354">
        <v>0</v>
      </c>
      <c r="L206" s="354">
        <v>0</v>
      </c>
      <c r="M206" s="355">
        <f t="shared" si="3"/>
        <v>0</v>
      </c>
    </row>
    <row r="207" spans="1:13" ht="27.95" customHeight="1" x14ac:dyDescent="0.15">
      <c r="A207" s="201"/>
      <c r="B207" s="80"/>
      <c r="C207" s="313"/>
      <c r="D207" s="314"/>
      <c r="E207" s="314"/>
      <c r="F207" s="280"/>
      <c r="G207" s="282"/>
      <c r="H207" s="633"/>
      <c r="I207" s="696"/>
      <c r="J207" s="265" t="s">
        <v>498</v>
      </c>
      <c r="K207" s="354">
        <v>0</v>
      </c>
      <c r="L207" s="354">
        <v>0</v>
      </c>
      <c r="M207" s="355">
        <f t="shared" si="3"/>
        <v>0</v>
      </c>
    </row>
    <row r="208" spans="1:13" ht="27.95" customHeight="1" x14ac:dyDescent="0.15">
      <c r="A208" s="201"/>
      <c r="B208" s="80"/>
      <c r="C208" s="313"/>
      <c r="D208" s="314"/>
      <c r="E208" s="314"/>
      <c r="F208" s="280"/>
      <c r="G208" s="282"/>
      <c r="H208" s="633"/>
      <c r="I208" s="696"/>
      <c r="J208" s="265" t="s">
        <v>500</v>
      </c>
      <c r="K208" s="354">
        <v>0</v>
      </c>
      <c r="L208" s="354">
        <v>0</v>
      </c>
      <c r="M208" s="355">
        <f t="shared" si="3"/>
        <v>0</v>
      </c>
    </row>
    <row r="209" spans="1:13" ht="27.95" customHeight="1" x14ac:dyDescent="0.15">
      <c r="A209" s="201"/>
      <c r="B209" s="80"/>
      <c r="C209" s="313"/>
      <c r="D209" s="314"/>
      <c r="E209" s="314"/>
      <c r="F209" s="280"/>
      <c r="G209" s="282"/>
      <c r="H209" s="633"/>
      <c r="I209" s="696"/>
      <c r="J209" s="265" t="s">
        <v>499</v>
      </c>
      <c r="K209" s="354">
        <v>0</v>
      </c>
      <c r="L209" s="354">
        <v>0</v>
      </c>
      <c r="M209" s="355">
        <f t="shared" si="3"/>
        <v>0</v>
      </c>
    </row>
    <row r="210" spans="1:13" ht="27.95" customHeight="1" x14ac:dyDescent="0.15">
      <c r="A210" s="201"/>
      <c r="B210" s="80"/>
      <c r="C210" s="313"/>
      <c r="D210" s="314"/>
      <c r="E210" s="314"/>
      <c r="F210" s="280"/>
      <c r="G210" s="282"/>
      <c r="H210" s="633"/>
      <c r="I210" s="696"/>
      <c r="J210" s="265" t="s">
        <v>501</v>
      </c>
      <c r="K210" s="354">
        <v>0</v>
      </c>
      <c r="L210" s="354">
        <v>0</v>
      </c>
      <c r="M210" s="355">
        <f t="shared" si="3"/>
        <v>0</v>
      </c>
    </row>
    <row r="211" spans="1:13" ht="27.95" customHeight="1" x14ac:dyDescent="0.15">
      <c r="A211" s="201"/>
      <c r="B211" s="80"/>
      <c r="C211" s="313"/>
      <c r="D211" s="314"/>
      <c r="E211" s="314"/>
      <c r="F211" s="281"/>
      <c r="G211" s="283"/>
      <c r="H211" s="635"/>
      <c r="I211" s="697"/>
      <c r="J211" s="265" t="s">
        <v>502</v>
      </c>
      <c r="K211" s="354">
        <v>0</v>
      </c>
      <c r="L211" s="354">
        <v>0</v>
      </c>
      <c r="M211" s="355">
        <f t="shared" si="3"/>
        <v>0</v>
      </c>
    </row>
    <row r="212" spans="1:13" ht="27.95" customHeight="1" x14ac:dyDescent="0.15">
      <c r="A212" s="201"/>
      <c r="B212" s="80"/>
      <c r="C212" s="313"/>
      <c r="D212" s="314"/>
      <c r="E212" s="314"/>
      <c r="F212" s="280"/>
      <c r="G212" s="282"/>
      <c r="H212" s="632" t="s">
        <v>503</v>
      </c>
      <c r="I212" s="273"/>
      <c r="J212" s="61"/>
      <c r="K212" s="354">
        <v>0</v>
      </c>
      <c r="L212" s="354">
        <f>SUM(L213)</f>
        <v>0</v>
      </c>
      <c r="M212" s="355">
        <f t="shared" si="3"/>
        <v>0</v>
      </c>
    </row>
    <row r="213" spans="1:13" ht="27.95" customHeight="1" x14ac:dyDescent="0.15">
      <c r="A213" s="201"/>
      <c r="B213" s="80"/>
      <c r="C213" s="313"/>
      <c r="D213" s="314"/>
      <c r="E213" s="314"/>
      <c r="F213" s="280"/>
      <c r="G213" s="282"/>
      <c r="H213" s="635"/>
      <c r="I213" s="273" t="s">
        <v>503</v>
      </c>
      <c r="J213" s="61"/>
      <c r="K213" s="354">
        <v>0</v>
      </c>
      <c r="L213" s="354">
        <v>0</v>
      </c>
      <c r="M213" s="355">
        <f t="shared" si="3"/>
        <v>0</v>
      </c>
    </row>
    <row r="214" spans="1:13" ht="27.95" customHeight="1" x14ac:dyDescent="0.15">
      <c r="A214" s="201"/>
      <c r="B214" s="80"/>
      <c r="C214" s="313"/>
      <c r="D214" s="314"/>
      <c r="E214" s="314"/>
      <c r="F214" s="280"/>
      <c r="G214" s="282"/>
      <c r="H214" s="632" t="s">
        <v>504</v>
      </c>
      <c r="I214" s="273"/>
      <c r="J214" s="61"/>
      <c r="K214" s="354">
        <f>SUM(K215)</f>
        <v>0</v>
      </c>
      <c r="L214" s="357">
        <f>SUM(L215)</f>
        <v>0</v>
      </c>
      <c r="M214" s="355">
        <f t="shared" si="3"/>
        <v>0</v>
      </c>
    </row>
    <row r="215" spans="1:13" ht="27.95" customHeight="1" x14ac:dyDescent="0.15">
      <c r="A215" s="201"/>
      <c r="B215" s="80"/>
      <c r="C215" s="313"/>
      <c r="D215" s="314"/>
      <c r="E215" s="314"/>
      <c r="F215" s="280"/>
      <c r="G215" s="282"/>
      <c r="H215" s="633"/>
      <c r="I215" s="695" t="s">
        <v>472</v>
      </c>
      <c r="J215" s="61"/>
      <c r="K215" s="354">
        <f>SUM(K216+K217)</f>
        <v>0</v>
      </c>
      <c r="L215" s="354">
        <f>SUM(L216+L217)</f>
        <v>0</v>
      </c>
      <c r="M215" s="355">
        <f t="shared" si="3"/>
        <v>0</v>
      </c>
    </row>
    <row r="216" spans="1:13" ht="27.95" customHeight="1" x14ac:dyDescent="0.15">
      <c r="A216" s="201"/>
      <c r="B216" s="80"/>
      <c r="C216" s="313"/>
      <c r="D216" s="314"/>
      <c r="E216" s="314"/>
      <c r="F216" s="280"/>
      <c r="G216" s="282"/>
      <c r="H216" s="633"/>
      <c r="I216" s="696"/>
      <c r="J216" s="265" t="s">
        <v>505</v>
      </c>
      <c r="K216" s="354">
        <v>0</v>
      </c>
      <c r="L216" s="354">
        <v>0</v>
      </c>
      <c r="M216" s="355">
        <f t="shared" si="3"/>
        <v>0</v>
      </c>
    </row>
    <row r="217" spans="1:13" ht="27.95" customHeight="1" x14ac:dyDescent="0.15">
      <c r="A217" s="201"/>
      <c r="B217" s="80"/>
      <c r="C217" s="313"/>
      <c r="D217" s="314"/>
      <c r="E217" s="314"/>
      <c r="F217" s="280"/>
      <c r="G217" s="282"/>
      <c r="H217" s="635"/>
      <c r="I217" s="697"/>
      <c r="J217" s="265" t="s">
        <v>472</v>
      </c>
      <c r="K217" s="354">
        <v>0</v>
      </c>
      <c r="L217" s="354">
        <v>0</v>
      </c>
      <c r="M217" s="355">
        <f t="shared" si="3"/>
        <v>0</v>
      </c>
    </row>
    <row r="218" spans="1:13" ht="27.95" customHeight="1" x14ac:dyDescent="0.15">
      <c r="A218" s="201"/>
      <c r="B218" s="80"/>
      <c r="C218" s="313"/>
      <c r="D218" s="314"/>
      <c r="E218" s="314"/>
      <c r="F218" s="280"/>
      <c r="G218" s="282"/>
      <c r="H218" s="632" t="s">
        <v>575</v>
      </c>
      <c r="I218" s="273"/>
      <c r="J218" s="61"/>
      <c r="K218" s="354">
        <f>SUM(K219)</f>
        <v>0</v>
      </c>
      <c r="L218" s="354">
        <f>SUM(L219)</f>
        <v>0</v>
      </c>
      <c r="M218" s="355">
        <f t="shared" si="3"/>
        <v>0</v>
      </c>
    </row>
    <row r="219" spans="1:13" ht="27.95" customHeight="1" x14ac:dyDescent="0.15">
      <c r="A219" s="201"/>
      <c r="B219" s="80"/>
      <c r="C219" s="313"/>
      <c r="D219" s="314"/>
      <c r="E219" s="314"/>
      <c r="F219" s="280"/>
      <c r="G219" s="282"/>
      <c r="H219" s="635"/>
      <c r="I219" s="273" t="s">
        <v>576</v>
      </c>
      <c r="J219" s="61"/>
      <c r="K219" s="354">
        <v>0</v>
      </c>
      <c r="L219" s="354">
        <v>0</v>
      </c>
      <c r="M219" s="355">
        <f t="shared" si="3"/>
        <v>0</v>
      </c>
    </row>
    <row r="220" spans="1:13" ht="27.95" customHeight="1" x14ac:dyDescent="0.15">
      <c r="A220" s="201"/>
      <c r="B220" s="80"/>
      <c r="C220" s="313"/>
      <c r="D220" s="314"/>
      <c r="E220" s="314"/>
      <c r="F220" s="280"/>
      <c r="G220" s="283"/>
      <c r="H220" s="713" t="s">
        <v>588</v>
      </c>
      <c r="I220" s="741"/>
      <c r="J220" s="742"/>
      <c r="K220" s="387">
        <f>SUM(K128+K145+K167+K198+K200+K212+K214+K218)</f>
        <v>48617</v>
      </c>
      <c r="L220" s="387">
        <f>SUM(L128+L145+L167+L198+L200+L212+L214+L218)</f>
        <v>0</v>
      </c>
      <c r="M220" s="388">
        <f t="shared" si="3"/>
        <v>48617</v>
      </c>
    </row>
    <row r="221" spans="1:13" ht="27.95" customHeight="1" x14ac:dyDescent="0.15">
      <c r="A221" s="201"/>
      <c r="B221" s="80"/>
      <c r="C221" s="313"/>
      <c r="D221" s="314"/>
      <c r="E221" s="314"/>
      <c r="F221" s="281"/>
      <c r="G221" s="262"/>
      <c r="H221" s="745" t="s">
        <v>589</v>
      </c>
      <c r="I221" s="745"/>
      <c r="J221" s="745"/>
      <c r="K221" s="389">
        <f>SUM(K127-K220)</f>
        <v>7309</v>
      </c>
      <c r="L221" s="389">
        <f>SUM(L127-L220)</f>
        <v>0</v>
      </c>
      <c r="M221" s="388">
        <f t="shared" si="3"/>
        <v>7309</v>
      </c>
    </row>
    <row r="222" spans="1:13" ht="27.95" customHeight="1" x14ac:dyDescent="0.15">
      <c r="A222" s="319" t="s">
        <v>679</v>
      </c>
      <c r="B222" s="311"/>
      <c r="C222" s="311"/>
      <c r="D222" s="311"/>
      <c r="E222" s="311"/>
      <c r="F222" s="710" t="s">
        <v>704</v>
      </c>
      <c r="G222" s="708" t="s">
        <v>4</v>
      </c>
      <c r="H222" s="632" t="s">
        <v>150</v>
      </c>
      <c r="I222" s="273"/>
      <c r="J222" s="61"/>
      <c r="K222" s="354">
        <f>SUM(K223+K224)</f>
        <v>0</v>
      </c>
      <c r="L222" s="354">
        <f>SUM(L223+L224)</f>
        <v>0</v>
      </c>
      <c r="M222" s="355">
        <f t="shared" si="3"/>
        <v>0</v>
      </c>
    </row>
    <row r="223" spans="1:13" ht="27.95" customHeight="1" x14ac:dyDescent="0.15">
      <c r="A223" s="319"/>
      <c r="B223" s="311"/>
      <c r="C223" s="311"/>
      <c r="D223" s="311"/>
      <c r="E223" s="311"/>
      <c r="F223" s="711"/>
      <c r="G223" s="709"/>
      <c r="H223" s="633"/>
      <c r="I223" s="273" t="s">
        <v>150</v>
      </c>
      <c r="J223" s="61"/>
      <c r="K223" s="354">
        <v>0</v>
      </c>
      <c r="L223" s="354">
        <v>0</v>
      </c>
      <c r="M223" s="355">
        <f t="shared" si="3"/>
        <v>0</v>
      </c>
    </row>
    <row r="224" spans="1:13" ht="27.95" customHeight="1" x14ac:dyDescent="0.15">
      <c r="A224" s="319"/>
      <c r="B224" s="311"/>
      <c r="C224" s="311"/>
      <c r="D224" s="311"/>
      <c r="E224" s="311"/>
      <c r="F224" s="711"/>
      <c r="G224" s="308"/>
      <c r="H224" s="635"/>
      <c r="I224" s="265" t="s">
        <v>511</v>
      </c>
      <c r="J224" s="61"/>
      <c r="K224" s="354">
        <v>0</v>
      </c>
      <c r="L224" s="354">
        <v>0</v>
      </c>
      <c r="M224" s="355">
        <f t="shared" si="3"/>
        <v>0</v>
      </c>
    </row>
    <row r="225" spans="1:13" ht="27.95" customHeight="1" x14ac:dyDescent="0.15">
      <c r="A225" s="319"/>
      <c r="B225" s="311"/>
      <c r="C225" s="311"/>
      <c r="D225" s="311"/>
      <c r="E225" s="311"/>
      <c r="F225" s="711"/>
      <c r="G225" s="308"/>
      <c r="H225" s="632" t="s">
        <v>153</v>
      </c>
      <c r="I225" s="273"/>
      <c r="J225" s="61"/>
      <c r="K225" s="354">
        <f>SUM(K226+K227)</f>
        <v>0</v>
      </c>
      <c r="L225" s="354">
        <f>SUM(L226+L227)</f>
        <v>0</v>
      </c>
      <c r="M225" s="355">
        <f t="shared" si="3"/>
        <v>0</v>
      </c>
    </row>
    <row r="226" spans="1:13" ht="27.95" customHeight="1" x14ac:dyDescent="0.15">
      <c r="A226" s="319"/>
      <c r="B226" s="311"/>
      <c r="C226" s="311"/>
      <c r="D226" s="311"/>
      <c r="E226" s="311"/>
      <c r="F226" s="711"/>
      <c r="G226" s="308"/>
      <c r="H226" s="633"/>
      <c r="I226" s="273" t="s">
        <v>153</v>
      </c>
      <c r="J226" s="61"/>
      <c r="K226" s="354">
        <v>0</v>
      </c>
      <c r="L226" s="354">
        <v>0</v>
      </c>
      <c r="M226" s="355">
        <f t="shared" si="3"/>
        <v>0</v>
      </c>
    </row>
    <row r="227" spans="1:13" ht="27.95" customHeight="1" x14ac:dyDescent="0.15">
      <c r="A227" s="319"/>
      <c r="B227" s="311"/>
      <c r="C227" s="311"/>
      <c r="D227" s="311"/>
      <c r="E227" s="311"/>
      <c r="F227" s="711"/>
      <c r="G227" s="308"/>
      <c r="H227" s="635"/>
      <c r="I227" s="265" t="s">
        <v>512</v>
      </c>
      <c r="J227" s="61"/>
      <c r="K227" s="354">
        <v>0</v>
      </c>
      <c r="L227" s="354">
        <v>0</v>
      </c>
      <c r="M227" s="355">
        <f t="shared" si="3"/>
        <v>0</v>
      </c>
    </row>
    <row r="228" spans="1:13" ht="27.95" customHeight="1" x14ac:dyDescent="0.15">
      <c r="A228" s="319"/>
      <c r="B228" s="311"/>
      <c r="C228" s="311"/>
      <c r="D228" s="311"/>
      <c r="E228" s="311"/>
      <c r="F228" s="711"/>
      <c r="G228" s="308"/>
      <c r="H228" s="632" t="s">
        <v>196</v>
      </c>
      <c r="I228" s="273"/>
      <c r="J228" s="61"/>
      <c r="K228" s="354">
        <f>SUM(K229)</f>
        <v>0</v>
      </c>
      <c r="L228" s="354">
        <f>SUM(L229)</f>
        <v>0</v>
      </c>
      <c r="M228" s="355">
        <f t="shared" si="3"/>
        <v>0</v>
      </c>
    </row>
    <row r="229" spans="1:13" ht="27.95" customHeight="1" x14ac:dyDescent="0.15">
      <c r="A229" s="319"/>
      <c r="B229" s="311"/>
      <c r="C229" s="311"/>
      <c r="D229" s="311"/>
      <c r="E229" s="311"/>
      <c r="F229" s="711"/>
      <c r="G229" s="308"/>
      <c r="H229" s="635"/>
      <c r="I229" s="273" t="s">
        <v>196</v>
      </c>
      <c r="J229" s="61"/>
      <c r="K229" s="354">
        <v>0</v>
      </c>
      <c r="L229" s="354">
        <v>0</v>
      </c>
      <c r="M229" s="355">
        <f t="shared" si="3"/>
        <v>0</v>
      </c>
    </row>
    <row r="230" spans="1:13" ht="27.95" customHeight="1" x14ac:dyDescent="0.15">
      <c r="A230" s="319"/>
      <c r="B230" s="311"/>
      <c r="C230" s="311"/>
      <c r="D230" s="311"/>
      <c r="E230" s="311"/>
      <c r="F230" s="307"/>
      <c r="G230" s="308"/>
      <c r="H230" s="632" t="s">
        <v>155</v>
      </c>
      <c r="I230" s="273"/>
      <c r="J230" s="61"/>
      <c r="K230" s="354">
        <f>SUM(K231+K234)</f>
        <v>0</v>
      </c>
      <c r="L230" s="354">
        <f>SUM(L231+L234)</f>
        <v>0</v>
      </c>
      <c r="M230" s="355">
        <f t="shared" si="3"/>
        <v>0</v>
      </c>
    </row>
    <row r="231" spans="1:13" ht="27.95" customHeight="1" x14ac:dyDescent="0.15">
      <c r="A231" s="319"/>
      <c r="B231" s="311"/>
      <c r="C231" s="311"/>
      <c r="D231" s="311"/>
      <c r="E231" s="311"/>
      <c r="F231" s="307"/>
      <c r="G231" s="308"/>
      <c r="H231" s="633"/>
      <c r="I231" s="695" t="s">
        <v>156</v>
      </c>
      <c r="J231" s="61"/>
      <c r="K231" s="354">
        <f>SUM(K232+K233)</f>
        <v>0</v>
      </c>
      <c r="L231" s="354">
        <f>SUM(L232+L233)</f>
        <v>0</v>
      </c>
      <c r="M231" s="355">
        <f t="shared" si="3"/>
        <v>0</v>
      </c>
    </row>
    <row r="232" spans="1:13" ht="27.95" customHeight="1" x14ac:dyDescent="0.15">
      <c r="A232" s="201"/>
      <c r="B232" s="80"/>
      <c r="C232" s="313"/>
      <c r="D232" s="314"/>
      <c r="E232" s="314"/>
      <c r="F232" s="307"/>
      <c r="G232" s="308"/>
      <c r="H232" s="633"/>
      <c r="I232" s="696"/>
      <c r="J232" s="265" t="s">
        <v>514</v>
      </c>
      <c r="K232" s="354">
        <v>0</v>
      </c>
      <c r="L232" s="354">
        <v>0</v>
      </c>
      <c r="M232" s="355">
        <f t="shared" si="3"/>
        <v>0</v>
      </c>
    </row>
    <row r="233" spans="1:13" ht="27.95" customHeight="1" x14ac:dyDescent="0.15">
      <c r="A233" s="201"/>
      <c r="B233" s="80"/>
      <c r="C233" s="313"/>
      <c r="D233" s="314"/>
      <c r="E233" s="314"/>
      <c r="F233" s="307"/>
      <c r="G233" s="308"/>
      <c r="H233" s="633"/>
      <c r="I233" s="696"/>
      <c r="J233" s="265" t="s">
        <v>515</v>
      </c>
      <c r="K233" s="354">
        <v>0</v>
      </c>
      <c r="L233" s="354">
        <v>0</v>
      </c>
      <c r="M233" s="355">
        <f t="shared" si="3"/>
        <v>0</v>
      </c>
    </row>
    <row r="234" spans="1:13" ht="27.95" customHeight="1" x14ac:dyDescent="0.15">
      <c r="A234" s="201"/>
      <c r="B234" s="80"/>
      <c r="C234" s="313"/>
      <c r="D234" s="314"/>
      <c r="E234" s="314"/>
      <c r="F234" s="307"/>
      <c r="G234" s="308"/>
      <c r="H234" s="633"/>
      <c r="I234" s="695" t="s">
        <v>160</v>
      </c>
      <c r="J234" s="265"/>
      <c r="K234" s="354">
        <f>SUM(K235+K236+K237+K238)</f>
        <v>0</v>
      </c>
      <c r="L234" s="354">
        <f>SUM(L235+L236+L237+L238)</f>
        <v>0</v>
      </c>
      <c r="M234" s="355">
        <f t="shared" si="3"/>
        <v>0</v>
      </c>
    </row>
    <row r="235" spans="1:13" ht="27.95" customHeight="1" x14ac:dyDescent="0.15">
      <c r="A235" s="201"/>
      <c r="B235" s="80"/>
      <c r="C235" s="313"/>
      <c r="D235" s="314"/>
      <c r="E235" s="314"/>
      <c r="F235" s="307"/>
      <c r="G235" s="308"/>
      <c r="H235" s="633"/>
      <c r="I235" s="696"/>
      <c r="J235" s="265" t="s">
        <v>675</v>
      </c>
      <c r="K235" s="354">
        <v>0</v>
      </c>
      <c r="L235" s="354">
        <v>0</v>
      </c>
      <c r="M235" s="355">
        <f t="shared" si="3"/>
        <v>0</v>
      </c>
    </row>
    <row r="236" spans="1:13" ht="27.95" customHeight="1" x14ac:dyDescent="0.15">
      <c r="A236" s="201"/>
      <c r="B236" s="80"/>
      <c r="C236" s="313"/>
      <c r="D236" s="314"/>
      <c r="E236" s="314"/>
      <c r="F236" s="307"/>
      <c r="G236" s="308"/>
      <c r="H236" s="633"/>
      <c r="I236" s="696"/>
      <c r="J236" s="265" t="s">
        <v>517</v>
      </c>
      <c r="K236" s="354">
        <v>0</v>
      </c>
      <c r="L236" s="354">
        <v>0</v>
      </c>
      <c r="M236" s="355">
        <f t="shared" si="3"/>
        <v>0</v>
      </c>
    </row>
    <row r="237" spans="1:13" ht="27.95" customHeight="1" x14ac:dyDescent="0.15">
      <c r="A237" s="201"/>
      <c r="B237" s="80"/>
      <c r="C237" s="313"/>
      <c r="D237" s="314"/>
      <c r="E237" s="314"/>
      <c r="F237" s="307"/>
      <c r="G237" s="308"/>
      <c r="H237" s="633"/>
      <c r="I237" s="696"/>
      <c r="J237" s="265" t="s">
        <v>518</v>
      </c>
      <c r="K237" s="354">
        <v>0</v>
      </c>
      <c r="L237" s="354">
        <v>0</v>
      </c>
      <c r="M237" s="355">
        <f t="shared" si="3"/>
        <v>0</v>
      </c>
    </row>
    <row r="238" spans="1:13" ht="27.95" customHeight="1" x14ac:dyDescent="0.15">
      <c r="A238" s="201"/>
      <c r="B238" s="80"/>
      <c r="C238" s="313"/>
      <c r="D238" s="314"/>
      <c r="E238" s="314"/>
      <c r="F238" s="307"/>
      <c r="G238" s="308"/>
      <c r="H238" s="633"/>
      <c r="I238" s="696"/>
      <c r="J238" s="265" t="s">
        <v>160</v>
      </c>
      <c r="K238" s="354">
        <f>SUM(K239+K240)</f>
        <v>0</v>
      </c>
      <c r="L238" s="354">
        <f>SUM(L239+L240)</f>
        <v>0</v>
      </c>
      <c r="M238" s="355">
        <f t="shared" si="3"/>
        <v>0</v>
      </c>
    </row>
    <row r="239" spans="1:13" ht="27.95" customHeight="1" x14ac:dyDescent="0.15">
      <c r="A239" s="201"/>
      <c r="B239" s="80"/>
      <c r="C239" s="313"/>
      <c r="D239" s="314"/>
      <c r="E239" s="314"/>
      <c r="F239" s="307"/>
      <c r="G239" s="308"/>
      <c r="H239" s="633"/>
      <c r="I239" s="696"/>
      <c r="J239" s="265" t="s">
        <v>600</v>
      </c>
      <c r="K239" s="354">
        <v>0</v>
      </c>
      <c r="L239" s="354">
        <v>0</v>
      </c>
      <c r="M239" s="355">
        <f t="shared" si="3"/>
        <v>0</v>
      </c>
    </row>
    <row r="240" spans="1:13" ht="27.95" customHeight="1" x14ac:dyDescent="0.15">
      <c r="A240" s="201"/>
      <c r="B240" s="80"/>
      <c r="C240" s="313"/>
      <c r="D240" s="314"/>
      <c r="E240" s="314"/>
      <c r="F240" s="307"/>
      <c r="G240" s="308"/>
      <c r="H240" s="635"/>
      <c r="I240" s="697"/>
      <c r="J240" s="265" t="s">
        <v>601</v>
      </c>
      <c r="K240" s="354">
        <v>0</v>
      </c>
      <c r="L240" s="354">
        <v>0</v>
      </c>
      <c r="M240" s="355">
        <f t="shared" si="3"/>
        <v>0</v>
      </c>
    </row>
    <row r="241" spans="1:13" ht="27.95" customHeight="1" x14ac:dyDescent="0.15">
      <c r="A241" s="201"/>
      <c r="B241" s="80"/>
      <c r="C241" s="313"/>
      <c r="D241" s="314"/>
      <c r="E241" s="314"/>
      <c r="F241" s="307"/>
      <c r="G241" s="308"/>
      <c r="H241" s="632" t="s">
        <v>520</v>
      </c>
      <c r="I241" s="273"/>
      <c r="J241" s="61"/>
      <c r="K241" s="354">
        <f>SUM(K242)</f>
        <v>0</v>
      </c>
      <c r="L241" s="354">
        <f>SUM(L242)</f>
        <v>0</v>
      </c>
      <c r="M241" s="355">
        <f t="shared" si="3"/>
        <v>0</v>
      </c>
    </row>
    <row r="242" spans="1:13" ht="27.95" customHeight="1" x14ac:dyDescent="0.15">
      <c r="A242" s="201"/>
      <c r="B242" s="80"/>
      <c r="C242" s="313"/>
      <c r="D242" s="314"/>
      <c r="E242" s="314"/>
      <c r="F242" s="307"/>
      <c r="G242" s="308"/>
      <c r="H242" s="635"/>
      <c r="I242" s="265" t="s">
        <v>520</v>
      </c>
      <c r="J242" s="265"/>
      <c r="K242" s="354">
        <v>0</v>
      </c>
      <c r="L242" s="354">
        <v>0</v>
      </c>
      <c r="M242" s="355">
        <f t="shared" si="3"/>
        <v>0</v>
      </c>
    </row>
    <row r="243" spans="1:13" ht="27.95" customHeight="1" x14ac:dyDescent="0.15">
      <c r="A243" s="201"/>
      <c r="B243" s="80"/>
      <c r="C243" s="313"/>
      <c r="D243" s="314"/>
      <c r="E243" s="314"/>
      <c r="F243" s="307"/>
      <c r="G243" s="309"/>
      <c r="H243" s="745" t="s">
        <v>172</v>
      </c>
      <c r="I243" s="745"/>
      <c r="J243" s="745"/>
      <c r="K243" s="354">
        <f>SUM(K222+K225+K228+K230+K241)</f>
        <v>0</v>
      </c>
      <c r="L243" s="354">
        <f>SUM(L222+L225+L228+L230+L241)</f>
        <v>0</v>
      </c>
      <c r="M243" s="355">
        <f t="shared" si="3"/>
        <v>0</v>
      </c>
    </row>
    <row r="244" spans="1:13" ht="27.95" customHeight="1" x14ac:dyDescent="0.15">
      <c r="A244" s="201"/>
      <c r="B244" s="80"/>
      <c r="C244" s="313"/>
      <c r="D244" s="314"/>
      <c r="E244" s="314"/>
      <c r="F244" s="307"/>
      <c r="G244" s="708" t="s">
        <v>680</v>
      </c>
      <c r="H244" s="632" t="s">
        <v>521</v>
      </c>
      <c r="I244" s="273"/>
      <c r="J244" s="61"/>
      <c r="K244" s="354">
        <f>SUM(K245)</f>
        <v>0</v>
      </c>
      <c r="L244" s="354">
        <f>SUM(L245)</f>
        <v>0</v>
      </c>
      <c r="M244" s="355">
        <f t="shared" si="3"/>
        <v>0</v>
      </c>
    </row>
    <row r="245" spans="1:13" ht="27.95" customHeight="1" x14ac:dyDescent="0.15">
      <c r="A245" s="201"/>
      <c r="B245" s="80"/>
      <c r="C245" s="313"/>
      <c r="D245" s="314"/>
      <c r="E245" s="314"/>
      <c r="F245" s="307"/>
      <c r="G245" s="709"/>
      <c r="H245" s="635"/>
      <c r="I245" s="273" t="s">
        <v>521</v>
      </c>
      <c r="J245" s="61"/>
      <c r="K245" s="354">
        <v>0</v>
      </c>
      <c r="L245" s="354">
        <v>0</v>
      </c>
      <c r="M245" s="355">
        <f t="shared" si="3"/>
        <v>0</v>
      </c>
    </row>
    <row r="246" spans="1:13" ht="27.95" customHeight="1" x14ac:dyDescent="0.15">
      <c r="A246" s="201"/>
      <c r="B246" s="80"/>
      <c r="C246" s="313"/>
      <c r="D246" s="314"/>
      <c r="E246" s="314"/>
      <c r="F246" s="307"/>
      <c r="G246" s="709"/>
      <c r="H246" s="632" t="s">
        <v>522</v>
      </c>
      <c r="I246" s="273"/>
      <c r="J246" s="61"/>
      <c r="K246" s="354">
        <f>SUM(K247+K250)</f>
        <v>0</v>
      </c>
      <c r="L246" s="354">
        <f>SUM(L247+L250)</f>
        <v>0</v>
      </c>
      <c r="M246" s="355">
        <f t="shared" si="3"/>
        <v>0</v>
      </c>
    </row>
    <row r="247" spans="1:13" ht="27.95" customHeight="1" x14ac:dyDescent="0.15">
      <c r="A247" s="201"/>
      <c r="B247" s="80"/>
      <c r="C247" s="313"/>
      <c r="D247" s="314"/>
      <c r="E247" s="314"/>
      <c r="F247" s="307"/>
      <c r="G247" s="308"/>
      <c r="H247" s="633"/>
      <c r="I247" s="695" t="s">
        <v>523</v>
      </c>
      <c r="J247" s="61"/>
      <c r="K247" s="354">
        <f>SUM(K248+K249)</f>
        <v>0</v>
      </c>
      <c r="L247" s="354">
        <f>SUM(L248+L249)</f>
        <v>0</v>
      </c>
      <c r="M247" s="355">
        <f t="shared" si="3"/>
        <v>0</v>
      </c>
    </row>
    <row r="248" spans="1:13" ht="27.95" customHeight="1" x14ac:dyDescent="0.15">
      <c r="A248" s="201"/>
      <c r="B248" s="80"/>
      <c r="C248" s="313"/>
      <c r="D248" s="314"/>
      <c r="E248" s="314"/>
      <c r="F248" s="307"/>
      <c r="G248" s="308"/>
      <c r="H248" s="633"/>
      <c r="I248" s="696"/>
      <c r="J248" s="265" t="s">
        <v>524</v>
      </c>
      <c r="K248" s="354">
        <v>0</v>
      </c>
      <c r="L248" s="354">
        <v>0</v>
      </c>
      <c r="M248" s="355">
        <f t="shared" si="3"/>
        <v>0</v>
      </c>
    </row>
    <row r="249" spans="1:13" ht="27.95" customHeight="1" x14ac:dyDescent="0.15">
      <c r="A249" s="201"/>
      <c r="B249" s="80"/>
      <c r="C249" s="313"/>
      <c r="D249" s="314"/>
      <c r="E249" s="314"/>
      <c r="F249" s="307"/>
      <c r="G249" s="308"/>
      <c r="H249" s="633"/>
      <c r="I249" s="696"/>
      <c r="J249" s="265" t="s">
        <v>525</v>
      </c>
      <c r="K249" s="354">
        <v>0</v>
      </c>
      <c r="L249" s="354">
        <v>0</v>
      </c>
      <c r="M249" s="355">
        <f t="shared" si="3"/>
        <v>0</v>
      </c>
    </row>
    <row r="250" spans="1:13" ht="27.95" customHeight="1" x14ac:dyDescent="0.15">
      <c r="A250" s="201"/>
      <c r="B250" s="80"/>
      <c r="C250" s="313"/>
      <c r="D250" s="314"/>
      <c r="E250" s="314"/>
      <c r="F250" s="307"/>
      <c r="G250" s="308"/>
      <c r="H250" s="633"/>
      <c r="I250" s="695" t="s">
        <v>179</v>
      </c>
      <c r="J250" s="265"/>
      <c r="K250" s="354">
        <f>SUM(K251+K252+K253+K254)</f>
        <v>0</v>
      </c>
      <c r="L250" s="354">
        <f>SUM(L251+L252+L253+L254)</f>
        <v>0</v>
      </c>
      <c r="M250" s="355">
        <f t="shared" si="3"/>
        <v>0</v>
      </c>
    </row>
    <row r="251" spans="1:13" ht="27.95" customHeight="1" x14ac:dyDescent="0.15">
      <c r="A251" s="201"/>
      <c r="B251" s="80"/>
      <c r="C251" s="313"/>
      <c r="D251" s="314"/>
      <c r="E251" s="314"/>
      <c r="F251" s="307"/>
      <c r="G251" s="308"/>
      <c r="H251" s="633"/>
      <c r="I251" s="696"/>
      <c r="J251" s="265" t="s">
        <v>525</v>
      </c>
      <c r="K251" s="354">
        <v>0</v>
      </c>
      <c r="L251" s="354">
        <v>0</v>
      </c>
      <c r="M251" s="355">
        <f t="shared" si="3"/>
        <v>0</v>
      </c>
    </row>
    <row r="252" spans="1:13" ht="27.95" customHeight="1" x14ac:dyDescent="0.15">
      <c r="A252" s="201"/>
      <c r="B252" s="80"/>
      <c r="C252" s="313"/>
      <c r="D252" s="314"/>
      <c r="E252" s="314"/>
      <c r="F252" s="307"/>
      <c r="G252" s="308"/>
      <c r="H252" s="633"/>
      <c r="I252" s="696"/>
      <c r="J252" s="265" t="s">
        <v>527</v>
      </c>
      <c r="K252" s="354">
        <v>0</v>
      </c>
      <c r="L252" s="354">
        <v>0</v>
      </c>
      <c r="M252" s="355">
        <f t="shared" si="3"/>
        <v>0</v>
      </c>
    </row>
    <row r="253" spans="1:13" ht="27.95" customHeight="1" x14ac:dyDescent="0.15">
      <c r="A253" s="201"/>
      <c r="B253" s="80"/>
      <c r="C253" s="313"/>
      <c r="D253" s="314"/>
      <c r="E253" s="314"/>
      <c r="F253" s="307"/>
      <c r="G253" s="308"/>
      <c r="H253" s="633"/>
      <c r="I253" s="696"/>
      <c r="J253" s="265" t="s">
        <v>183</v>
      </c>
      <c r="K253" s="354">
        <v>0</v>
      </c>
      <c r="L253" s="354">
        <v>0</v>
      </c>
      <c r="M253" s="355">
        <f t="shared" si="3"/>
        <v>0</v>
      </c>
    </row>
    <row r="254" spans="1:13" ht="27.95" customHeight="1" x14ac:dyDescent="0.15">
      <c r="A254" s="201"/>
      <c r="B254" s="80"/>
      <c r="C254" s="313"/>
      <c r="D254" s="314"/>
      <c r="E254" s="314"/>
      <c r="F254" s="307"/>
      <c r="G254" s="308"/>
      <c r="H254" s="633"/>
      <c r="I254" s="696"/>
      <c r="J254" s="265" t="s">
        <v>528</v>
      </c>
      <c r="K254" s="354">
        <f>SUM(K255+K256)</f>
        <v>0</v>
      </c>
      <c r="L254" s="354">
        <f>SUM(L255+L256)</f>
        <v>0</v>
      </c>
      <c r="M254" s="355">
        <f t="shared" si="3"/>
        <v>0</v>
      </c>
    </row>
    <row r="255" spans="1:13" ht="27.95" customHeight="1" x14ac:dyDescent="0.15">
      <c r="A255" s="201"/>
      <c r="B255" s="80"/>
      <c r="C255" s="313"/>
      <c r="D255" s="314"/>
      <c r="E255" s="314"/>
      <c r="F255" s="307"/>
      <c r="G255" s="308"/>
      <c r="H255" s="633"/>
      <c r="I255" s="696"/>
      <c r="J255" s="265" t="s">
        <v>602</v>
      </c>
      <c r="K255" s="354">
        <v>0</v>
      </c>
      <c r="L255" s="354">
        <v>0</v>
      </c>
      <c r="M255" s="355">
        <f t="shared" si="3"/>
        <v>0</v>
      </c>
    </row>
    <row r="256" spans="1:13" ht="27.95" customHeight="1" x14ac:dyDescent="0.15">
      <c r="A256" s="201"/>
      <c r="B256" s="80"/>
      <c r="C256" s="313"/>
      <c r="D256" s="314"/>
      <c r="E256" s="314"/>
      <c r="F256" s="310"/>
      <c r="G256" s="309"/>
      <c r="H256" s="635"/>
      <c r="I256" s="697"/>
      <c r="J256" s="265" t="s">
        <v>603</v>
      </c>
      <c r="K256" s="354">
        <v>0</v>
      </c>
      <c r="L256" s="354">
        <v>0</v>
      </c>
      <c r="M256" s="355">
        <f t="shared" si="3"/>
        <v>0</v>
      </c>
    </row>
    <row r="257" spans="1:13" ht="27.95" customHeight="1" x14ac:dyDescent="0.15">
      <c r="A257" s="201"/>
      <c r="B257" s="80"/>
      <c r="C257" s="313"/>
      <c r="D257" s="314"/>
      <c r="E257" s="314"/>
      <c r="F257" s="307"/>
      <c r="G257" s="308"/>
      <c r="H257" s="632" t="s">
        <v>529</v>
      </c>
      <c r="I257" s="273"/>
      <c r="J257" s="61"/>
      <c r="K257" s="354">
        <f>SUM(K258)</f>
        <v>0</v>
      </c>
      <c r="L257" s="354">
        <f>SUM(L258)</f>
        <v>0</v>
      </c>
      <c r="M257" s="355">
        <f t="shared" si="3"/>
        <v>0</v>
      </c>
    </row>
    <row r="258" spans="1:13" ht="27.95" customHeight="1" x14ac:dyDescent="0.15">
      <c r="A258" s="201"/>
      <c r="B258" s="80"/>
      <c r="C258" s="313"/>
      <c r="D258" s="314"/>
      <c r="E258" s="314"/>
      <c r="F258" s="307"/>
      <c r="G258" s="308"/>
      <c r="H258" s="635"/>
      <c r="I258" s="273" t="s">
        <v>529</v>
      </c>
      <c r="J258" s="61"/>
      <c r="K258" s="354">
        <v>0</v>
      </c>
      <c r="L258" s="354">
        <v>0</v>
      </c>
      <c r="M258" s="355">
        <f t="shared" si="3"/>
        <v>0</v>
      </c>
    </row>
    <row r="259" spans="1:13" ht="27.95" customHeight="1" x14ac:dyDescent="0.15">
      <c r="A259" s="201"/>
      <c r="B259" s="80"/>
      <c r="C259" s="313"/>
      <c r="D259" s="314"/>
      <c r="E259" s="314"/>
      <c r="F259" s="307"/>
      <c r="G259" s="308"/>
      <c r="H259" s="706" t="s">
        <v>530</v>
      </c>
      <c r="I259" s="273"/>
      <c r="J259" s="61"/>
      <c r="K259" s="354">
        <f>SUM(K260)</f>
        <v>0</v>
      </c>
      <c r="L259" s="354">
        <f>SUM(L260)</f>
        <v>0</v>
      </c>
      <c r="M259" s="355">
        <f t="shared" si="3"/>
        <v>0</v>
      </c>
    </row>
    <row r="260" spans="1:13" ht="27.95" customHeight="1" x14ac:dyDescent="0.15">
      <c r="A260" s="201"/>
      <c r="B260" s="80"/>
      <c r="C260" s="313"/>
      <c r="D260" s="314"/>
      <c r="E260" s="314"/>
      <c r="F260" s="307"/>
      <c r="G260" s="308"/>
      <c r="H260" s="707"/>
      <c r="I260" s="265" t="s">
        <v>530</v>
      </c>
      <c r="J260" s="61"/>
      <c r="K260" s="354">
        <v>0</v>
      </c>
      <c r="L260" s="354">
        <v>0</v>
      </c>
      <c r="M260" s="355">
        <f t="shared" si="3"/>
        <v>0</v>
      </c>
    </row>
    <row r="261" spans="1:13" ht="27.95" customHeight="1" x14ac:dyDescent="0.15">
      <c r="A261" s="201"/>
      <c r="B261" s="80"/>
      <c r="C261" s="313"/>
      <c r="D261" s="314"/>
      <c r="E261" s="314"/>
      <c r="F261" s="307"/>
      <c r="G261" s="308"/>
      <c r="H261" s="632" t="s">
        <v>531</v>
      </c>
      <c r="I261" s="273"/>
      <c r="J261" s="61"/>
      <c r="K261" s="354">
        <f>SUM(K262)</f>
        <v>0</v>
      </c>
      <c r="L261" s="354">
        <f>SUM(L262)</f>
        <v>0</v>
      </c>
      <c r="M261" s="355">
        <f t="shared" ref="M261:M324" si="4">SUM(K261-L261)</f>
        <v>0</v>
      </c>
    </row>
    <row r="262" spans="1:13" ht="27.95" customHeight="1" x14ac:dyDescent="0.15">
      <c r="A262" s="201"/>
      <c r="B262" s="80"/>
      <c r="C262" s="313"/>
      <c r="D262" s="314"/>
      <c r="E262" s="314"/>
      <c r="F262" s="307"/>
      <c r="G262" s="308"/>
      <c r="H262" s="635"/>
      <c r="I262" s="265" t="s">
        <v>531</v>
      </c>
      <c r="J262" s="61"/>
      <c r="K262" s="354">
        <v>0</v>
      </c>
      <c r="L262" s="354">
        <v>0</v>
      </c>
      <c r="M262" s="355">
        <f t="shared" si="4"/>
        <v>0</v>
      </c>
    </row>
    <row r="263" spans="1:13" ht="27.95" customHeight="1" x14ac:dyDescent="0.15">
      <c r="A263" s="201"/>
      <c r="B263" s="80"/>
      <c r="C263" s="313"/>
      <c r="D263" s="314"/>
      <c r="E263" s="314"/>
      <c r="F263" s="307"/>
      <c r="G263" s="309"/>
      <c r="H263" s="745" t="s">
        <v>191</v>
      </c>
      <c r="I263" s="745"/>
      <c r="J263" s="745"/>
      <c r="K263" s="354">
        <f>SUM(K244+K246+K257+K259+K261)</f>
        <v>0</v>
      </c>
      <c r="L263" s="354">
        <f>SUM(L244+L246+L257+L259+L261)</f>
        <v>0</v>
      </c>
      <c r="M263" s="355">
        <f t="shared" si="4"/>
        <v>0</v>
      </c>
    </row>
    <row r="264" spans="1:13" ht="27.95" customHeight="1" x14ac:dyDescent="0.15">
      <c r="A264" s="201"/>
      <c r="B264" s="80"/>
      <c r="C264" s="313"/>
      <c r="D264" s="314"/>
      <c r="E264" s="314"/>
      <c r="F264" s="310"/>
      <c r="G264" s="28"/>
      <c r="H264" s="745" t="s">
        <v>192</v>
      </c>
      <c r="I264" s="745"/>
      <c r="J264" s="745"/>
      <c r="K264" s="354">
        <f>SUM(K243-K263)</f>
        <v>0</v>
      </c>
      <c r="L264" s="354">
        <f>SUM(L243-L263)</f>
        <v>0</v>
      </c>
      <c r="M264" s="355">
        <f t="shared" si="4"/>
        <v>0</v>
      </c>
    </row>
    <row r="265" spans="1:13" ht="27.95" customHeight="1" x14ac:dyDescent="0.15">
      <c r="A265" s="201"/>
      <c r="B265" s="80"/>
      <c r="C265" s="313"/>
      <c r="D265" s="314"/>
      <c r="E265" s="314"/>
      <c r="F265" s="739" t="s">
        <v>697</v>
      </c>
      <c r="G265" s="708" t="s">
        <v>4</v>
      </c>
      <c r="H265" s="632" t="s">
        <v>533</v>
      </c>
      <c r="I265" s="273"/>
      <c r="J265" s="61"/>
      <c r="K265" s="354">
        <f>SUM(K266)</f>
        <v>0</v>
      </c>
      <c r="L265" s="354">
        <f>SUM(L266)</f>
        <v>0</v>
      </c>
      <c r="M265" s="355">
        <f t="shared" si="4"/>
        <v>0</v>
      </c>
    </row>
    <row r="266" spans="1:13" ht="27.95" customHeight="1" thickBot="1" x14ac:dyDescent="0.2">
      <c r="A266" s="201"/>
      <c r="B266" s="80"/>
      <c r="C266" s="313"/>
      <c r="D266" s="314"/>
      <c r="E266" s="314"/>
      <c r="F266" s="701"/>
      <c r="G266" s="709"/>
      <c r="H266" s="634"/>
      <c r="I266" s="368" t="s">
        <v>533</v>
      </c>
      <c r="J266" s="369"/>
      <c r="K266" s="358">
        <v>0</v>
      </c>
      <c r="L266" s="358">
        <v>0</v>
      </c>
      <c r="M266" s="359">
        <f t="shared" si="4"/>
        <v>0</v>
      </c>
    </row>
    <row r="267" spans="1:13" ht="27.95" customHeight="1" x14ac:dyDescent="0.15">
      <c r="A267" s="201"/>
      <c r="B267" s="80"/>
      <c r="C267" s="313"/>
      <c r="D267" s="314"/>
      <c r="E267" s="314"/>
      <c r="F267" s="701"/>
      <c r="G267" s="709"/>
      <c r="H267" s="633" t="s">
        <v>577</v>
      </c>
      <c r="I267" s="365"/>
      <c r="J267" s="270"/>
      <c r="K267" s="366">
        <f>SUM(K268+K269+K270)</f>
        <v>5500</v>
      </c>
      <c r="L267" s="366">
        <f>SUM(L268+L269+L270)</f>
        <v>0</v>
      </c>
      <c r="M267" s="367">
        <f t="shared" si="4"/>
        <v>5500</v>
      </c>
    </row>
    <row r="268" spans="1:13" ht="27.95" customHeight="1" x14ac:dyDescent="0.15">
      <c r="A268" s="201"/>
      <c r="B268" s="80"/>
      <c r="C268" s="313"/>
      <c r="D268" s="314"/>
      <c r="E268" s="314"/>
      <c r="F268" s="701"/>
      <c r="G268" s="709"/>
      <c r="H268" s="633"/>
      <c r="I268" s="273" t="s">
        <v>535</v>
      </c>
      <c r="J268" s="61"/>
      <c r="K268" s="354">
        <v>0</v>
      </c>
      <c r="L268" s="354">
        <v>0</v>
      </c>
      <c r="M268" s="355">
        <f t="shared" si="4"/>
        <v>0</v>
      </c>
    </row>
    <row r="269" spans="1:13" ht="27.95" customHeight="1" x14ac:dyDescent="0.15">
      <c r="A269" s="201"/>
      <c r="B269" s="80"/>
      <c r="C269" s="313"/>
      <c r="D269" s="314"/>
      <c r="E269" s="314"/>
      <c r="F269" s="701"/>
      <c r="G269" s="709"/>
      <c r="H269" s="633"/>
      <c r="I269" s="273" t="s">
        <v>536</v>
      </c>
      <c r="J269" s="61"/>
      <c r="K269" s="354">
        <v>0</v>
      </c>
      <c r="L269" s="354">
        <v>0</v>
      </c>
      <c r="M269" s="355">
        <f t="shared" si="4"/>
        <v>0</v>
      </c>
    </row>
    <row r="270" spans="1:13" ht="27.95" customHeight="1" x14ac:dyDescent="0.15">
      <c r="A270" s="201"/>
      <c r="B270" s="80"/>
      <c r="C270" s="313"/>
      <c r="D270" s="314"/>
      <c r="E270" s="314"/>
      <c r="F270" s="701"/>
      <c r="G270" s="709"/>
      <c r="H270" s="633"/>
      <c r="I270" s="695" t="s">
        <v>578</v>
      </c>
      <c r="J270" s="61"/>
      <c r="K270" s="354">
        <f>SUM(K271+K272+K273)</f>
        <v>5500</v>
      </c>
      <c r="L270" s="354">
        <f>SUM(L271+L272+L273)</f>
        <v>0</v>
      </c>
      <c r="M270" s="355">
        <f t="shared" si="4"/>
        <v>5500</v>
      </c>
    </row>
    <row r="271" spans="1:13" ht="27.95" customHeight="1" x14ac:dyDescent="0.15">
      <c r="A271" s="201"/>
      <c r="B271" s="80"/>
      <c r="C271" s="313"/>
      <c r="D271" s="314"/>
      <c r="E271" s="314"/>
      <c r="F271" s="701"/>
      <c r="G271" s="709"/>
      <c r="H271" s="633"/>
      <c r="I271" s="696"/>
      <c r="J271" s="265" t="s">
        <v>537</v>
      </c>
      <c r="K271" s="354">
        <v>0</v>
      </c>
      <c r="L271" s="354">
        <v>0</v>
      </c>
      <c r="M271" s="355">
        <f t="shared" si="4"/>
        <v>0</v>
      </c>
    </row>
    <row r="272" spans="1:13" ht="27.95" customHeight="1" x14ac:dyDescent="0.15">
      <c r="A272" s="201"/>
      <c r="B272" s="80"/>
      <c r="C272" s="313"/>
      <c r="D272" s="314"/>
      <c r="E272" s="314"/>
      <c r="F272" s="701"/>
      <c r="G272" s="709"/>
      <c r="H272" s="633"/>
      <c r="I272" s="696"/>
      <c r="J272" s="265" t="s">
        <v>538</v>
      </c>
      <c r="K272" s="354">
        <v>5500</v>
      </c>
      <c r="L272" s="354">
        <v>0</v>
      </c>
      <c r="M272" s="355">
        <f t="shared" si="4"/>
        <v>5500</v>
      </c>
    </row>
    <row r="273" spans="1:13" ht="27.95" customHeight="1" x14ac:dyDescent="0.15">
      <c r="A273" s="201"/>
      <c r="B273" s="80"/>
      <c r="C273" s="313"/>
      <c r="D273" s="314"/>
      <c r="E273" s="314"/>
      <c r="F273" s="701"/>
      <c r="G273" s="709"/>
      <c r="H273" s="635"/>
      <c r="I273" s="697"/>
      <c r="J273" s="265" t="s">
        <v>534</v>
      </c>
      <c r="K273" s="354">
        <v>0</v>
      </c>
      <c r="L273" s="354">
        <v>0</v>
      </c>
      <c r="M273" s="355">
        <f t="shared" si="4"/>
        <v>0</v>
      </c>
    </row>
    <row r="274" spans="1:13" ht="27.95" customHeight="1" x14ac:dyDescent="0.15">
      <c r="A274" s="201"/>
      <c r="B274" s="80"/>
      <c r="C274" s="313"/>
      <c r="D274" s="314"/>
      <c r="E274" s="314"/>
      <c r="F274" s="290"/>
      <c r="G274" s="709"/>
      <c r="H274" s="632" t="s">
        <v>210</v>
      </c>
      <c r="I274" s="273"/>
      <c r="J274" s="61"/>
      <c r="K274" s="354">
        <f>SUM(K275)</f>
        <v>0</v>
      </c>
      <c r="L274" s="354">
        <f>SUM(L275)</f>
        <v>0</v>
      </c>
      <c r="M274" s="355">
        <f t="shared" si="4"/>
        <v>0</v>
      </c>
    </row>
    <row r="275" spans="1:13" ht="27.95" customHeight="1" x14ac:dyDescent="0.15">
      <c r="A275" s="201"/>
      <c r="B275" s="80"/>
      <c r="C275" s="313"/>
      <c r="D275" s="314"/>
      <c r="E275" s="314"/>
      <c r="F275" s="290"/>
      <c r="G275" s="709"/>
      <c r="H275" s="635"/>
      <c r="I275" s="273" t="s">
        <v>210</v>
      </c>
      <c r="J275" s="61"/>
      <c r="K275" s="354">
        <v>0</v>
      </c>
      <c r="L275" s="354">
        <v>0</v>
      </c>
      <c r="M275" s="355">
        <f t="shared" si="4"/>
        <v>0</v>
      </c>
    </row>
    <row r="276" spans="1:13" ht="27.95" customHeight="1" x14ac:dyDescent="0.15">
      <c r="A276" s="201"/>
      <c r="B276" s="80"/>
      <c r="C276" s="313"/>
      <c r="D276" s="314"/>
      <c r="E276" s="314"/>
      <c r="F276" s="290"/>
      <c r="G276" s="709"/>
      <c r="H276" s="632" t="s">
        <v>539</v>
      </c>
      <c r="I276" s="273"/>
      <c r="J276" s="61"/>
      <c r="K276" s="354">
        <f>SUM(K277)</f>
        <v>0</v>
      </c>
      <c r="L276" s="354">
        <f>SUM(L277)</f>
        <v>0</v>
      </c>
      <c r="M276" s="355">
        <f t="shared" si="4"/>
        <v>0</v>
      </c>
    </row>
    <row r="277" spans="1:13" ht="27.95" customHeight="1" x14ac:dyDescent="0.15">
      <c r="A277" s="201"/>
      <c r="B277" s="80"/>
      <c r="C277" s="313"/>
      <c r="D277" s="314"/>
      <c r="E277" s="314"/>
      <c r="F277" s="290"/>
      <c r="G277" s="709"/>
      <c r="H277" s="635"/>
      <c r="I277" s="273" t="s">
        <v>539</v>
      </c>
      <c r="J277" s="61"/>
      <c r="K277" s="354">
        <v>0</v>
      </c>
      <c r="L277" s="354">
        <v>0</v>
      </c>
      <c r="M277" s="355">
        <f t="shared" si="4"/>
        <v>0</v>
      </c>
    </row>
    <row r="278" spans="1:13" ht="27.95" customHeight="1" x14ac:dyDescent="0.15">
      <c r="A278" s="201"/>
      <c r="B278" s="80"/>
      <c r="C278" s="313"/>
      <c r="D278" s="314"/>
      <c r="E278" s="314"/>
      <c r="F278" s="290"/>
      <c r="G278" s="709"/>
      <c r="H278" s="632" t="s">
        <v>540</v>
      </c>
      <c r="I278" s="273"/>
      <c r="J278" s="61"/>
      <c r="K278" s="354">
        <f>SUM(K279)</f>
        <v>0</v>
      </c>
      <c r="L278" s="354">
        <f>SUM(L279)</f>
        <v>0</v>
      </c>
      <c r="M278" s="355">
        <f t="shared" si="4"/>
        <v>0</v>
      </c>
    </row>
    <row r="279" spans="1:13" ht="27.95" customHeight="1" x14ac:dyDescent="0.15">
      <c r="A279" s="201"/>
      <c r="B279" s="80"/>
      <c r="C279" s="313"/>
      <c r="D279" s="314"/>
      <c r="E279" s="314"/>
      <c r="F279" s="290"/>
      <c r="G279" s="709"/>
      <c r="H279" s="635"/>
      <c r="I279" s="273" t="s">
        <v>540</v>
      </c>
      <c r="J279" s="61"/>
      <c r="K279" s="354">
        <v>0</v>
      </c>
      <c r="L279" s="354">
        <v>0</v>
      </c>
      <c r="M279" s="355">
        <f t="shared" si="4"/>
        <v>0</v>
      </c>
    </row>
    <row r="280" spans="1:13" ht="27.95" customHeight="1" x14ac:dyDescent="0.15">
      <c r="A280" s="201"/>
      <c r="B280" s="80"/>
      <c r="C280" s="313"/>
      <c r="D280" s="314"/>
      <c r="E280" s="314"/>
      <c r="F280" s="290"/>
      <c r="G280" s="709"/>
      <c r="H280" s="632" t="s">
        <v>579</v>
      </c>
      <c r="I280" s="273"/>
      <c r="J280" s="61"/>
      <c r="K280" s="354">
        <f>SUM(K281)</f>
        <v>0</v>
      </c>
      <c r="L280" s="354">
        <f>SUM(L281)</f>
        <v>0</v>
      </c>
      <c r="M280" s="355">
        <f t="shared" si="4"/>
        <v>0</v>
      </c>
    </row>
    <row r="281" spans="1:13" ht="27.95" customHeight="1" x14ac:dyDescent="0.15">
      <c r="A281" s="201"/>
      <c r="B281" s="80"/>
      <c r="C281" s="313"/>
      <c r="D281" s="314"/>
      <c r="E281" s="314"/>
      <c r="F281" s="290"/>
      <c r="G281" s="709"/>
      <c r="H281" s="635"/>
      <c r="I281" s="265" t="s">
        <v>579</v>
      </c>
      <c r="J281" s="61"/>
      <c r="K281" s="354">
        <v>0</v>
      </c>
      <c r="L281" s="354">
        <v>0</v>
      </c>
      <c r="M281" s="355">
        <f t="shared" si="4"/>
        <v>0</v>
      </c>
    </row>
    <row r="282" spans="1:13" ht="27.95" customHeight="1" x14ac:dyDescent="0.15">
      <c r="A282" s="201"/>
      <c r="B282" s="80"/>
      <c r="C282" s="313"/>
      <c r="D282" s="314"/>
      <c r="E282" s="314"/>
      <c r="F282" s="290"/>
      <c r="G282" s="709"/>
      <c r="H282" s="632" t="s">
        <v>580</v>
      </c>
      <c r="I282" s="273"/>
      <c r="J282" s="61"/>
      <c r="K282" s="354">
        <f>SUM(K283)</f>
        <v>0</v>
      </c>
      <c r="L282" s="354">
        <f>SUM(L283)</f>
        <v>0</v>
      </c>
      <c r="M282" s="355">
        <f t="shared" si="4"/>
        <v>0</v>
      </c>
    </row>
    <row r="283" spans="1:13" ht="27.95" customHeight="1" x14ac:dyDescent="0.15">
      <c r="A283" s="201"/>
      <c r="B283" s="80"/>
      <c r="C283" s="313"/>
      <c r="D283" s="314"/>
      <c r="E283" s="314"/>
      <c r="F283" s="290"/>
      <c r="G283" s="709"/>
      <c r="H283" s="635"/>
      <c r="I283" s="265" t="s">
        <v>580</v>
      </c>
      <c r="J283" s="61"/>
      <c r="K283" s="354">
        <v>0</v>
      </c>
      <c r="L283" s="354">
        <v>0</v>
      </c>
      <c r="M283" s="355">
        <f t="shared" si="4"/>
        <v>0</v>
      </c>
    </row>
    <row r="284" spans="1:13" ht="27.95" customHeight="1" x14ac:dyDescent="0.15">
      <c r="A284" s="201"/>
      <c r="B284" s="80"/>
      <c r="C284" s="313"/>
      <c r="D284" s="314"/>
      <c r="E284" s="314"/>
      <c r="F284" s="290"/>
      <c r="G284" s="709"/>
      <c r="H284" s="632" t="s">
        <v>542</v>
      </c>
      <c r="I284" s="273"/>
      <c r="J284" s="61"/>
      <c r="K284" s="354">
        <f>SUM(K285)</f>
        <v>0</v>
      </c>
      <c r="L284" s="354">
        <f>SUM(L285)</f>
        <v>0</v>
      </c>
      <c r="M284" s="355">
        <f t="shared" si="4"/>
        <v>0</v>
      </c>
    </row>
    <row r="285" spans="1:13" ht="27.95" customHeight="1" x14ac:dyDescent="0.15">
      <c r="A285" s="201"/>
      <c r="B285" s="80"/>
      <c r="C285" s="313"/>
      <c r="D285" s="314"/>
      <c r="E285" s="314"/>
      <c r="F285" s="290"/>
      <c r="G285" s="709"/>
      <c r="H285" s="635"/>
      <c r="I285" s="273" t="s">
        <v>542</v>
      </c>
      <c r="J285" s="61"/>
      <c r="K285" s="354">
        <v>0</v>
      </c>
      <c r="L285" s="354">
        <v>0</v>
      </c>
      <c r="M285" s="355">
        <f t="shared" si="4"/>
        <v>0</v>
      </c>
    </row>
    <row r="286" spans="1:13" ht="27.95" customHeight="1" x14ac:dyDescent="0.15">
      <c r="A286" s="201"/>
      <c r="B286" s="80"/>
      <c r="C286" s="313"/>
      <c r="D286" s="314"/>
      <c r="E286" s="314"/>
      <c r="F286" s="290"/>
      <c r="G286" s="709"/>
      <c r="H286" s="632" t="s">
        <v>543</v>
      </c>
      <c r="I286" s="273"/>
      <c r="J286" s="61"/>
      <c r="K286" s="354">
        <f>SUM(K287)</f>
        <v>0</v>
      </c>
      <c r="L286" s="354">
        <f>SUM(L287)</f>
        <v>0</v>
      </c>
      <c r="M286" s="355">
        <f t="shared" si="4"/>
        <v>0</v>
      </c>
    </row>
    <row r="287" spans="1:13" ht="27.95" customHeight="1" x14ac:dyDescent="0.15">
      <c r="A287" s="201"/>
      <c r="B287" s="80"/>
      <c r="C287" s="313"/>
      <c r="D287" s="314"/>
      <c r="E287" s="314"/>
      <c r="F287" s="290"/>
      <c r="G287" s="709"/>
      <c r="H287" s="635"/>
      <c r="I287" s="273" t="s">
        <v>543</v>
      </c>
      <c r="J287" s="61"/>
      <c r="K287" s="354">
        <v>0</v>
      </c>
      <c r="L287" s="354">
        <v>0</v>
      </c>
      <c r="M287" s="355">
        <f t="shared" si="4"/>
        <v>0</v>
      </c>
    </row>
    <row r="288" spans="1:13" ht="27.95" customHeight="1" x14ac:dyDescent="0.15">
      <c r="A288" s="201"/>
      <c r="B288" s="80"/>
      <c r="C288" s="313"/>
      <c r="D288" s="314"/>
      <c r="E288" s="314"/>
      <c r="F288" s="290"/>
      <c r="G288" s="709"/>
      <c r="H288" s="632" t="s">
        <v>544</v>
      </c>
      <c r="I288" s="273"/>
      <c r="J288" s="61"/>
      <c r="K288" s="354">
        <f>SUM(K289)</f>
        <v>0</v>
      </c>
      <c r="L288" s="354">
        <f>SUM(L289)</f>
        <v>0</v>
      </c>
      <c r="M288" s="355">
        <f t="shared" si="4"/>
        <v>0</v>
      </c>
    </row>
    <row r="289" spans="1:13" ht="27.95" customHeight="1" x14ac:dyDescent="0.15">
      <c r="A289" s="201"/>
      <c r="B289" s="80"/>
      <c r="C289" s="313"/>
      <c r="D289" s="314"/>
      <c r="E289" s="314"/>
      <c r="F289" s="290"/>
      <c r="G289" s="709"/>
      <c r="H289" s="635"/>
      <c r="I289" s="273" t="s">
        <v>544</v>
      </c>
      <c r="J289" s="61"/>
      <c r="K289" s="354">
        <v>0</v>
      </c>
      <c r="L289" s="354">
        <v>0</v>
      </c>
      <c r="M289" s="355">
        <f t="shared" si="4"/>
        <v>0</v>
      </c>
    </row>
    <row r="290" spans="1:13" ht="27.95" customHeight="1" x14ac:dyDescent="0.15">
      <c r="A290" s="201"/>
      <c r="B290" s="80"/>
      <c r="C290" s="313"/>
      <c r="D290" s="314"/>
      <c r="E290" s="314"/>
      <c r="F290" s="290"/>
      <c r="G290" s="709"/>
      <c r="H290" s="632" t="s">
        <v>545</v>
      </c>
      <c r="I290" s="273"/>
      <c r="J290" s="61"/>
      <c r="K290" s="354">
        <f>SUM(K291+K292)</f>
        <v>0</v>
      </c>
      <c r="L290" s="354">
        <f>SUM(L291+L292)</f>
        <v>0</v>
      </c>
      <c r="M290" s="355">
        <f t="shared" si="4"/>
        <v>0</v>
      </c>
    </row>
    <row r="291" spans="1:13" ht="27.95" customHeight="1" x14ac:dyDescent="0.15">
      <c r="A291" s="201"/>
      <c r="B291" s="80"/>
      <c r="C291" s="313"/>
      <c r="D291" s="314"/>
      <c r="E291" s="314"/>
      <c r="F291" s="290"/>
      <c r="G291" s="709"/>
      <c r="H291" s="633"/>
      <c r="I291" s="265" t="s">
        <v>547</v>
      </c>
      <c r="J291" s="61"/>
      <c r="K291" s="354">
        <v>0</v>
      </c>
      <c r="L291" s="354">
        <v>0</v>
      </c>
      <c r="M291" s="355">
        <f t="shared" si="4"/>
        <v>0</v>
      </c>
    </row>
    <row r="292" spans="1:13" ht="27.95" customHeight="1" x14ac:dyDescent="0.15">
      <c r="A292" s="201"/>
      <c r="B292" s="80"/>
      <c r="C292" s="313"/>
      <c r="D292" s="314"/>
      <c r="E292" s="314"/>
      <c r="F292" s="290"/>
      <c r="G292" s="709"/>
      <c r="H292" s="635"/>
      <c r="I292" s="273" t="s">
        <v>209</v>
      </c>
      <c r="J292" s="61"/>
      <c r="K292" s="354">
        <v>0</v>
      </c>
      <c r="L292" s="354">
        <v>0</v>
      </c>
      <c r="M292" s="355">
        <f t="shared" si="4"/>
        <v>0</v>
      </c>
    </row>
    <row r="293" spans="1:13" ht="27.95" customHeight="1" x14ac:dyDescent="0.15">
      <c r="A293" s="201"/>
      <c r="B293" s="80"/>
      <c r="C293" s="313"/>
      <c r="D293" s="314"/>
      <c r="E293" s="314"/>
      <c r="F293" s="291"/>
      <c r="G293" s="726"/>
      <c r="H293" s="745" t="s">
        <v>711</v>
      </c>
      <c r="I293" s="745"/>
      <c r="J293" s="745"/>
      <c r="K293" s="389">
        <f>SUM(K265+K267+K274+K276+K278+K280+K282+K284+K286+K288+K290)</f>
        <v>5500</v>
      </c>
      <c r="L293" s="389">
        <f>SUM(L265+L267+L274+L276+L278+L280+L282+L284+L286+L288+L290)</f>
        <v>0</v>
      </c>
      <c r="M293" s="388">
        <f t="shared" si="4"/>
        <v>5500</v>
      </c>
    </row>
    <row r="294" spans="1:13" ht="27.95" customHeight="1" x14ac:dyDescent="0.15">
      <c r="A294" s="201"/>
      <c r="B294" s="80"/>
      <c r="C294" s="313"/>
      <c r="D294" s="314"/>
      <c r="E294" s="314"/>
      <c r="F294" s="290"/>
      <c r="G294" s="709" t="s">
        <v>680</v>
      </c>
      <c r="H294" s="632" t="s">
        <v>582</v>
      </c>
      <c r="I294" s="273"/>
      <c r="J294" s="61"/>
      <c r="K294" s="354">
        <f>SUM(K295)</f>
        <v>0</v>
      </c>
      <c r="L294" s="354">
        <f>SUM(L295)</f>
        <v>0</v>
      </c>
      <c r="M294" s="355">
        <f t="shared" si="4"/>
        <v>0</v>
      </c>
    </row>
    <row r="295" spans="1:13" ht="27.95" customHeight="1" x14ac:dyDescent="0.15">
      <c r="A295" s="201"/>
      <c r="B295" s="80"/>
      <c r="C295" s="313"/>
      <c r="D295" s="314"/>
      <c r="E295" s="314"/>
      <c r="F295" s="290"/>
      <c r="G295" s="709"/>
      <c r="H295" s="635"/>
      <c r="I295" s="61" t="s">
        <v>582</v>
      </c>
      <c r="J295" s="61"/>
      <c r="K295" s="354">
        <v>0</v>
      </c>
      <c r="L295" s="354">
        <v>0</v>
      </c>
      <c r="M295" s="355">
        <f t="shared" si="4"/>
        <v>0</v>
      </c>
    </row>
    <row r="296" spans="1:13" ht="27.95" customHeight="1" x14ac:dyDescent="0.15">
      <c r="A296" s="201"/>
      <c r="B296" s="80"/>
      <c r="C296" s="313"/>
      <c r="D296" s="314"/>
      <c r="E296" s="314"/>
      <c r="F296" s="290"/>
      <c r="G296" s="709"/>
      <c r="H296" s="632" t="s">
        <v>221</v>
      </c>
      <c r="I296" s="273"/>
      <c r="J296" s="61"/>
      <c r="K296" s="354">
        <f>SUM(K297)</f>
        <v>0</v>
      </c>
      <c r="L296" s="354">
        <f>SUM(L297)</f>
        <v>0</v>
      </c>
      <c r="M296" s="355">
        <f t="shared" si="4"/>
        <v>0</v>
      </c>
    </row>
    <row r="297" spans="1:13" ht="27.95" customHeight="1" x14ac:dyDescent="0.15">
      <c r="A297" s="201"/>
      <c r="B297" s="80"/>
      <c r="C297" s="313"/>
      <c r="D297" s="314"/>
      <c r="E297" s="314"/>
      <c r="F297" s="290"/>
      <c r="G297" s="709"/>
      <c r="H297" s="635"/>
      <c r="I297" s="273" t="s">
        <v>221</v>
      </c>
      <c r="J297" s="61"/>
      <c r="K297" s="354">
        <v>0</v>
      </c>
      <c r="L297" s="354">
        <v>0</v>
      </c>
      <c r="M297" s="355">
        <f t="shared" si="4"/>
        <v>0</v>
      </c>
    </row>
    <row r="298" spans="1:13" ht="27.95" customHeight="1" x14ac:dyDescent="0.15">
      <c r="A298" s="201"/>
      <c r="B298" s="80"/>
      <c r="C298" s="313"/>
      <c r="D298" s="314"/>
      <c r="E298" s="314"/>
      <c r="F298" s="290"/>
      <c r="G298" s="709"/>
      <c r="H298" s="632" t="s">
        <v>549</v>
      </c>
      <c r="I298" s="273"/>
      <c r="J298" s="61"/>
      <c r="K298" s="354">
        <f>SUM(K299)</f>
        <v>0</v>
      </c>
      <c r="L298" s="354">
        <f>SUM(L299)</f>
        <v>0</v>
      </c>
      <c r="M298" s="355">
        <f t="shared" si="4"/>
        <v>0</v>
      </c>
    </row>
    <row r="299" spans="1:13" ht="27.95" customHeight="1" thickBot="1" x14ac:dyDescent="0.2">
      <c r="A299" s="201"/>
      <c r="B299" s="80"/>
      <c r="C299" s="313"/>
      <c r="D299" s="314"/>
      <c r="E299" s="314"/>
      <c r="F299" s="290"/>
      <c r="G299" s="709"/>
      <c r="H299" s="634"/>
      <c r="I299" s="368" t="s">
        <v>549</v>
      </c>
      <c r="J299" s="369"/>
      <c r="K299" s="358">
        <v>0</v>
      </c>
      <c r="L299" s="358">
        <v>0</v>
      </c>
      <c r="M299" s="359">
        <f t="shared" si="4"/>
        <v>0</v>
      </c>
    </row>
    <row r="300" spans="1:13" ht="27.95" customHeight="1" x14ac:dyDescent="0.15">
      <c r="A300" s="201"/>
      <c r="B300" s="80"/>
      <c r="C300" s="313"/>
      <c r="D300" s="314"/>
      <c r="E300" s="314"/>
      <c r="F300" s="290"/>
      <c r="G300" s="709"/>
      <c r="H300" s="633" t="s">
        <v>551</v>
      </c>
      <c r="I300" s="365"/>
      <c r="J300" s="270"/>
      <c r="K300" s="366">
        <f>SUM(K301+K302+K303)</f>
        <v>297</v>
      </c>
      <c r="L300" s="366">
        <f>SUM(L301+L302+L303)</f>
        <v>0</v>
      </c>
      <c r="M300" s="367">
        <f t="shared" si="4"/>
        <v>297</v>
      </c>
    </row>
    <row r="301" spans="1:13" ht="27.95" customHeight="1" x14ac:dyDescent="0.15">
      <c r="A301" s="201"/>
      <c r="B301" s="80"/>
      <c r="C301" s="313"/>
      <c r="D301" s="314"/>
      <c r="E301" s="314"/>
      <c r="F301" s="290"/>
      <c r="G301" s="709"/>
      <c r="H301" s="633"/>
      <c r="I301" s="273" t="s">
        <v>552</v>
      </c>
      <c r="J301" s="61"/>
      <c r="K301" s="354">
        <v>297</v>
      </c>
      <c r="L301" s="354">
        <v>0</v>
      </c>
      <c r="M301" s="355">
        <f t="shared" si="4"/>
        <v>297</v>
      </c>
    </row>
    <row r="302" spans="1:13" ht="27.95" customHeight="1" x14ac:dyDescent="0.15">
      <c r="A302" s="201"/>
      <c r="B302" s="80"/>
      <c r="C302" s="313"/>
      <c r="D302" s="314"/>
      <c r="E302" s="314"/>
      <c r="F302" s="290"/>
      <c r="G302" s="709"/>
      <c r="H302" s="633"/>
      <c r="I302" s="273" t="s">
        <v>553</v>
      </c>
      <c r="J302" s="61"/>
      <c r="K302" s="354">
        <v>0</v>
      </c>
      <c r="L302" s="354">
        <v>0</v>
      </c>
      <c r="M302" s="355">
        <f t="shared" si="4"/>
        <v>0</v>
      </c>
    </row>
    <row r="303" spans="1:13" ht="27.95" customHeight="1" x14ac:dyDescent="0.15">
      <c r="A303" s="201"/>
      <c r="B303" s="80"/>
      <c r="C303" s="313"/>
      <c r="D303" s="314"/>
      <c r="E303" s="314"/>
      <c r="F303" s="290"/>
      <c r="G303" s="709"/>
      <c r="H303" s="633"/>
      <c r="I303" s="695" t="s">
        <v>554</v>
      </c>
      <c r="J303" s="61"/>
      <c r="K303" s="354">
        <f>SUM(K304+K305+K306)</f>
        <v>0</v>
      </c>
      <c r="L303" s="354">
        <f>SUM(L304+L305+L306)</f>
        <v>0</v>
      </c>
      <c r="M303" s="355">
        <f t="shared" si="4"/>
        <v>0</v>
      </c>
    </row>
    <row r="304" spans="1:13" ht="27.95" customHeight="1" x14ac:dyDescent="0.15">
      <c r="A304" s="201"/>
      <c r="B304" s="80"/>
      <c r="C304" s="313"/>
      <c r="D304" s="314"/>
      <c r="E304" s="314"/>
      <c r="F304" s="290"/>
      <c r="G304" s="709"/>
      <c r="H304" s="633"/>
      <c r="I304" s="696"/>
      <c r="J304" s="265" t="s">
        <v>555</v>
      </c>
      <c r="K304" s="354">
        <v>0</v>
      </c>
      <c r="L304" s="354">
        <v>0</v>
      </c>
      <c r="M304" s="355">
        <f t="shared" si="4"/>
        <v>0</v>
      </c>
    </row>
    <row r="305" spans="1:13" ht="27.95" customHeight="1" x14ac:dyDescent="0.15">
      <c r="A305" s="201"/>
      <c r="B305" s="80"/>
      <c r="C305" s="313"/>
      <c r="D305" s="314"/>
      <c r="E305" s="314"/>
      <c r="F305" s="290"/>
      <c r="G305" s="709"/>
      <c r="H305" s="633"/>
      <c r="I305" s="696"/>
      <c r="J305" s="265" t="s">
        <v>556</v>
      </c>
      <c r="K305" s="354">
        <v>0</v>
      </c>
      <c r="L305" s="354">
        <v>0</v>
      </c>
      <c r="M305" s="355">
        <f t="shared" si="4"/>
        <v>0</v>
      </c>
    </row>
    <row r="306" spans="1:13" ht="27.95" customHeight="1" x14ac:dyDescent="0.15">
      <c r="A306" s="201"/>
      <c r="B306" s="80"/>
      <c r="C306" s="313"/>
      <c r="D306" s="314"/>
      <c r="E306" s="314"/>
      <c r="F306" s="290"/>
      <c r="G306" s="709"/>
      <c r="H306" s="635"/>
      <c r="I306" s="697"/>
      <c r="J306" s="265" t="s">
        <v>550</v>
      </c>
      <c r="K306" s="354">
        <v>0</v>
      </c>
      <c r="L306" s="354">
        <v>0</v>
      </c>
      <c r="M306" s="355">
        <f t="shared" si="4"/>
        <v>0</v>
      </c>
    </row>
    <row r="307" spans="1:13" ht="27.95" customHeight="1" x14ac:dyDescent="0.15">
      <c r="A307" s="201"/>
      <c r="B307" s="80"/>
      <c r="C307" s="313"/>
      <c r="D307" s="314"/>
      <c r="E307" s="314"/>
      <c r="F307" s="290"/>
      <c r="G307" s="709"/>
      <c r="H307" s="632" t="s">
        <v>557</v>
      </c>
      <c r="I307" s="273"/>
      <c r="J307" s="61"/>
      <c r="K307" s="354">
        <f>SUM(K308)</f>
        <v>0</v>
      </c>
      <c r="L307" s="354">
        <f>SUM(L308)</f>
        <v>0</v>
      </c>
      <c r="M307" s="355">
        <f t="shared" si="4"/>
        <v>0</v>
      </c>
    </row>
    <row r="308" spans="1:13" ht="27.95" customHeight="1" x14ac:dyDescent="0.15">
      <c r="A308" s="201"/>
      <c r="B308" s="80"/>
      <c r="C308" s="313"/>
      <c r="D308" s="314"/>
      <c r="E308" s="314"/>
      <c r="F308" s="701" t="s">
        <v>697</v>
      </c>
      <c r="G308" s="709"/>
      <c r="H308" s="635"/>
      <c r="I308" s="273" t="s">
        <v>557</v>
      </c>
      <c r="J308" s="61"/>
      <c r="K308" s="354">
        <v>0</v>
      </c>
      <c r="L308" s="354">
        <v>0</v>
      </c>
      <c r="M308" s="355">
        <f t="shared" si="4"/>
        <v>0</v>
      </c>
    </row>
    <row r="309" spans="1:13" ht="27.95" customHeight="1" x14ac:dyDescent="0.15">
      <c r="A309" s="201"/>
      <c r="B309" s="80"/>
      <c r="C309" s="313"/>
      <c r="D309" s="314"/>
      <c r="E309" s="314"/>
      <c r="F309" s="701"/>
      <c r="G309" s="709"/>
      <c r="H309" s="632" t="s">
        <v>583</v>
      </c>
      <c r="I309" s="273"/>
      <c r="J309" s="61"/>
      <c r="K309" s="354">
        <f>SUM(K310)</f>
        <v>0</v>
      </c>
      <c r="L309" s="354">
        <f>SUM(L310)</f>
        <v>0</v>
      </c>
      <c r="M309" s="355">
        <f t="shared" si="4"/>
        <v>0</v>
      </c>
    </row>
    <row r="310" spans="1:13" ht="27.95" customHeight="1" x14ac:dyDescent="0.15">
      <c r="A310" s="201"/>
      <c r="B310" s="80"/>
      <c r="C310" s="313"/>
      <c r="D310" s="314"/>
      <c r="E310" s="314"/>
      <c r="F310" s="701"/>
      <c r="G310" s="709"/>
      <c r="H310" s="635"/>
      <c r="I310" s="265" t="s">
        <v>583</v>
      </c>
      <c r="J310" s="61"/>
      <c r="K310" s="354">
        <v>0</v>
      </c>
      <c r="L310" s="354">
        <v>0</v>
      </c>
      <c r="M310" s="355">
        <f t="shared" si="4"/>
        <v>0</v>
      </c>
    </row>
    <row r="311" spans="1:13" ht="27.95" customHeight="1" x14ac:dyDescent="0.15">
      <c r="A311" s="201"/>
      <c r="B311" s="80"/>
      <c r="C311" s="313"/>
      <c r="D311" s="314"/>
      <c r="E311" s="314"/>
      <c r="F311" s="701"/>
      <c r="G311" s="709"/>
      <c r="H311" s="632" t="s">
        <v>558</v>
      </c>
      <c r="I311" s="273"/>
      <c r="J311" s="61"/>
      <c r="K311" s="354">
        <f>SUM(K312)</f>
        <v>0</v>
      </c>
      <c r="L311" s="354">
        <f>SUM(L312)</f>
        <v>0</v>
      </c>
      <c r="M311" s="355">
        <f t="shared" si="4"/>
        <v>0</v>
      </c>
    </row>
    <row r="312" spans="1:13" ht="27.95" customHeight="1" x14ac:dyDescent="0.15">
      <c r="A312" s="201"/>
      <c r="B312" s="80"/>
      <c r="C312" s="313"/>
      <c r="D312" s="314"/>
      <c r="E312" s="314"/>
      <c r="F312" s="701"/>
      <c r="G312" s="709"/>
      <c r="H312" s="635"/>
      <c r="I312" s="273" t="s">
        <v>558</v>
      </c>
      <c r="J312" s="61"/>
      <c r="K312" s="354">
        <v>0</v>
      </c>
      <c r="L312" s="354">
        <v>0</v>
      </c>
      <c r="M312" s="355">
        <f t="shared" si="4"/>
        <v>0</v>
      </c>
    </row>
    <row r="313" spans="1:13" ht="27.95" customHeight="1" x14ac:dyDescent="0.15">
      <c r="A313" s="201"/>
      <c r="B313" s="80"/>
      <c r="C313" s="313"/>
      <c r="D313" s="314"/>
      <c r="E313" s="314"/>
      <c r="F313" s="701"/>
      <c r="G313" s="709"/>
      <c r="H313" s="632" t="s">
        <v>559</v>
      </c>
      <c r="I313" s="273"/>
      <c r="J313" s="61"/>
      <c r="K313" s="354">
        <f>SUM(K314)</f>
        <v>0</v>
      </c>
      <c r="L313" s="354">
        <f>SUM(L314)</f>
        <v>0</v>
      </c>
      <c r="M313" s="355">
        <f t="shared" si="4"/>
        <v>0</v>
      </c>
    </row>
    <row r="314" spans="1:13" ht="27.95" customHeight="1" x14ac:dyDescent="0.15">
      <c r="A314" s="201"/>
      <c r="B314" s="80"/>
      <c r="C314" s="313"/>
      <c r="D314" s="314"/>
      <c r="E314" s="314"/>
      <c r="F314" s="701"/>
      <c r="G314" s="709"/>
      <c r="H314" s="635"/>
      <c r="I314" s="273" t="s">
        <v>559</v>
      </c>
      <c r="J314" s="61"/>
      <c r="K314" s="354">
        <v>0</v>
      </c>
      <c r="L314" s="354">
        <v>0</v>
      </c>
      <c r="M314" s="355">
        <f t="shared" si="4"/>
        <v>0</v>
      </c>
    </row>
    <row r="315" spans="1:13" ht="27.95" customHeight="1" x14ac:dyDescent="0.15">
      <c r="A315" s="201"/>
      <c r="B315" s="80"/>
      <c r="C315" s="313"/>
      <c r="D315" s="314"/>
      <c r="E315" s="314"/>
      <c r="F315" s="701"/>
      <c r="G315" s="709"/>
      <c r="H315" s="632" t="s">
        <v>561</v>
      </c>
      <c r="I315" s="273"/>
      <c r="J315" s="61"/>
      <c r="K315" s="354">
        <f>SUM(K316)</f>
        <v>0</v>
      </c>
      <c r="L315" s="354">
        <f>SUM(L316)</f>
        <v>0</v>
      </c>
      <c r="M315" s="355">
        <f t="shared" si="4"/>
        <v>0</v>
      </c>
    </row>
    <row r="316" spans="1:13" ht="27.95" customHeight="1" thickBot="1" x14ac:dyDescent="0.2">
      <c r="A316" s="201"/>
      <c r="B316" s="80"/>
      <c r="C316" s="313"/>
      <c r="D316" s="314"/>
      <c r="E316" s="314"/>
      <c r="F316" s="701"/>
      <c r="G316" s="709"/>
      <c r="H316" s="634"/>
      <c r="I316" s="377" t="s">
        <v>561</v>
      </c>
      <c r="J316" s="369"/>
      <c r="K316" s="358">
        <v>0</v>
      </c>
      <c r="L316" s="358">
        <v>0</v>
      </c>
      <c r="M316" s="359">
        <f t="shared" si="4"/>
        <v>0</v>
      </c>
    </row>
    <row r="317" spans="1:13" ht="27.95" customHeight="1" x14ac:dyDescent="0.15">
      <c r="A317" s="201"/>
      <c r="B317" s="80"/>
      <c r="C317" s="313"/>
      <c r="D317" s="314"/>
      <c r="E317" s="314"/>
      <c r="F317" s="290"/>
      <c r="G317" s="709"/>
      <c r="H317" s="633" t="s">
        <v>563</v>
      </c>
      <c r="I317" s="365"/>
      <c r="J317" s="270"/>
      <c r="K317" s="366">
        <f>SUM(K318)</f>
        <v>12000</v>
      </c>
      <c r="L317" s="366">
        <f>SUM(L318)</f>
        <v>0</v>
      </c>
      <c r="M317" s="367">
        <f t="shared" si="4"/>
        <v>12000</v>
      </c>
    </row>
    <row r="318" spans="1:13" ht="27.95" customHeight="1" x14ac:dyDescent="0.15">
      <c r="A318" s="201"/>
      <c r="B318" s="80"/>
      <c r="C318" s="313"/>
      <c r="D318" s="314"/>
      <c r="E318" s="314"/>
      <c r="F318" s="290"/>
      <c r="G318" s="709"/>
      <c r="H318" s="635"/>
      <c r="I318" s="273" t="s">
        <v>563</v>
      </c>
      <c r="J318" s="61"/>
      <c r="K318" s="354">
        <v>12000</v>
      </c>
      <c r="L318" s="354">
        <v>0</v>
      </c>
      <c r="M318" s="355">
        <f t="shared" si="4"/>
        <v>12000</v>
      </c>
    </row>
    <row r="319" spans="1:13" ht="27.95" customHeight="1" x14ac:dyDescent="0.15">
      <c r="A319" s="201"/>
      <c r="B319" s="80"/>
      <c r="C319" s="313"/>
      <c r="D319" s="314"/>
      <c r="E319" s="314"/>
      <c r="F319" s="290"/>
      <c r="G319" s="709"/>
      <c r="H319" s="632" t="s">
        <v>564</v>
      </c>
      <c r="I319" s="273"/>
      <c r="J319" s="61"/>
      <c r="K319" s="354">
        <f>SUM(K320)</f>
        <v>0</v>
      </c>
      <c r="L319" s="354">
        <f>SUM(L320)</f>
        <v>0</v>
      </c>
      <c r="M319" s="355">
        <f t="shared" si="4"/>
        <v>0</v>
      </c>
    </row>
    <row r="320" spans="1:13" ht="27.95" customHeight="1" x14ac:dyDescent="0.15">
      <c r="A320" s="201"/>
      <c r="B320" s="80"/>
      <c r="C320" s="313"/>
      <c r="D320" s="314"/>
      <c r="E320" s="314"/>
      <c r="F320" s="290"/>
      <c r="G320" s="709"/>
      <c r="H320" s="635"/>
      <c r="I320" s="273" t="s">
        <v>564</v>
      </c>
      <c r="J320" s="61"/>
      <c r="K320" s="354">
        <v>0</v>
      </c>
      <c r="L320" s="354">
        <v>0</v>
      </c>
      <c r="M320" s="355">
        <f t="shared" si="4"/>
        <v>0</v>
      </c>
    </row>
    <row r="321" spans="1:13" ht="27.95" customHeight="1" x14ac:dyDescent="0.15">
      <c r="A321" s="201"/>
      <c r="B321" s="80"/>
      <c r="C321" s="313"/>
      <c r="D321" s="314"/>
      <c r="E321" s="314"/>
      <c r="F321" s="290"/>
      <c r="G321" s="709"/>
      <c r="H321" s="632" t="s">
        <v>230</v>
      </c>
      <c r="I321" s="273"/>
      <c r="J321" s="61"/>
      <c r="K321" s="354">
        <f>SUM(K322)</f>
        <v>0</v>
      </c>
      <c r="L321" s="354">
        <f>SUM(L322)</f>
        <v>0</v>
      </c>
      <c r="M321" s="355">
        <f t="shared" si="4"/>
        <v>0</v>
      </c>
    </row>
    <row r="322" spans="1:13" ht="27.95" customHeight="1" thickBot="1" x14ac:dyDescent="0.2">
      <c r="A322" s="201"/>
      <c r="B322" s="80"/>
      <c r="C322" s="313"/>
      <c r="D322" s="314"/>
      <c r="E322" s="314"/>
      <c r="F322" s="290"/>
      <c r="G322" s="709"/>
      <c r="H322" s="634"/>
      <c r="I322" s="368" t="s">
        <v>230</v>
      </c>
      <c r="J322" s="369"/>
      <c r="K322" s="358">
        <v>0</v>
      </c>
      <c r="L322" s="358">
        <v>0</v>
      </c>
      <c r="M322" s="359">
        <f t="shared" si="4"/>
        <v>0</v>
      </c>
    </row>
    <row r="323" spans="1:13" ht="27.95" customHeight="1" x14ac:dyDescent="0.15">
      <c r="A323" s="201"/>
      <c r="B323" s="80"/>
      <c r="C323" s="313"/>
      <c r="D323" s="314"/>
      <c r="E323" s="314"/>
      <c r="F323" s="290"/>
      <c r="G323" s="709"/>
      <c r="H323" s="633" t="s">
        <v>565</v>
      </c>
      <c r="I323" s="365"/>
      <c r="J323" s="270"/>
      <c r="K323" s="366">
        <f>SUM(K324+K325)</f>
        <v>291</v>
      </c>
      <c r="L323" s="366">
        <f>SUM(L324+L325)</f>
        <v>0</v>
      </c>
      <c r="M323" s="367">
        <f t="shared" si="4"/>
        <v>291</v>
      </c>
    </row>
    <row r="324" spans="1:13" ht="27.95" customHeight="1" x14ac:dyDescent="0.15">
      <c r="A324" s="201"/>
      <c r="B324" s="80"/>
      <c r="C324" s="313"/>
      <c r="D324" s="314"/>
      <c r="E324" s="314"/>
      <c r="F324" s="290"/>
      <c r="G324" s="709"/>
      <c r="H324" s="633"/>
      <c r="I324" s="273" t="s">
        <v>567</v>
      </c>
      <c r="J324" s="61"/>
      <c r="K324" s="354">
        <v>291</v>
      </c>
      <c r="L324" s="354">
        <v>0</v>
      </c>
      <c r="M324" s="355">
        <f t="shared" si="4"/>
        <v>291</v>
      </c>
    </row>
    <row r="325" spans="1:13" ht="27.95" customHeight="1" x14ac:dyDescent="0.15">
      <c r="A325" s="201"/>
      <c r="B325" s="80"/>
      <c r="C325" s="313"/>
      <c r="D325" s="314"/>
      <c r="E325" s="314"/>
      <c r="F325" s="290"/>
      <c r="G325" s="709"/>
      <c r="H325" s="635"/>
      <c r="I325" s="273" t="s">
        <v>504</v>
      </c>
      <c r="J325" s="61"/>
      <c r="K325" s="354">
        <v>0</v>
      </c>
      <c r="L325" s="354">
        <v>0</v>
      </c>
      <c r="M325" s="355">
        <f t="shared" ref="M325:M332" si="5">SUM(K325-L325)</f>
        <v>0</v>
      </c>
    </row>
    <row r="326" spans="1:13" ht="27.95" customHeight="1" x14ac:dyDescent="0.15">
      <c r="A326" s="201"/>
      <c r="B326" s="80"/>
      <c r="C326" s="313"/>
      <c r="D326" s="314"/>
      <c r="E326" s="314"/>
      <c r="F326" s="290"/>
      <c r="G326" s="726"/>
      <c r="H326" s="745" t="s">
        <v>590</v>
      </c>
      <c r="I326" s="745"/>
      <c r="J326" s="745"/>
      <c r="K326" s="389">
        <f>SUM(K294+K296+K298+K300+K307+K309+K311+K313+K315+K317+K319+K321+K323)</f>
        <v>12588</v>
      </c>
      <c r="L326" s="389">
        <f>SUM(L294+L296+L298+L300+L307+L309+L311+L313+L315+L317+L319+L321+L323)</f>
        <v>0</v>
      </c>
      <c r="M326" s="388">
        <f t="shared" si="5"/>
        <v>12588</v>
      </c>
    </row>
    <row r="327" spans="1:13" ht="27.95" customHeight="1" x14ac:dyDescent="0.15">
      <c r="A327" s="201"/>
      <c r="B327" s="80"/>
      <c r="C327" s="313"/>
      <c r="D327" s="314"/>
      <c r="E327" s="314"/>
      <c r="F327" s="291"/>
      <c r="G327" s="713" t="s">
        <v>712</v>
      </c>
      <c r="H327" s="741"/>
      <c r="I327" s="741"/>
      <c r="J327" s="742"/>
      <c r="K327" s="389">
        <f>SUM(K293-K326)</f>
        <v>-7088</v>
      </c>
      <c r="L327" s="389">
        <f>SUM(L293-L326)</f>
        <v>0</v>
      </c>
      <c r="M327" s="388">
        <f t="shared" si="5"/>
        <v>-7088</v>
      </c>
    </row>
    <row r="328" spans="1:13" ht="27.95" customHeight="1" x14ac:dyDescent="0.15">
      <c r="A328" s="201"/>
      <c r="B328" s="80"/>
      <c r="C328" s="313"/>
      <c r="D328" s="314"/>
      <c r="E328" s="314"/>
      <c r="F328" s="716" t="s">
        <v>681</v>
      </c>
      <c r="G328" s="717"/>
      <c r="H328" s="717"/>
      <c r="I328" s="717"/>
      <c r="J328" s="743"/>
      <c r="K328" s="389">
        <v>221</v>
      </c>
      <c r="L328" s="389">
        <v>0</v>
      </c>
      <c r="M328" s="388">
        <f t="shared" si="5"/>
        <v>221</v>
      </c>
    </row>
    <row r="329" spans="1:13" ht="27.95" customHeight="1" thickBot="1" x14ac:dyDescent="0.2">
      <c r="A329" s="201"/>
      <c r="B329" s="80"/>
      <c r="C329" s="313"/>
      <c r="D329" s="314"/>
      <c r="E329" s="314"/>
      <c r="F329" s="718" t="s">
        <v>243</v>
      </c>
      <c r="G329" s="719"/>
      <c r="H329" s="719"/>
      <c r="I329" s="719"/>
      <c r="J329" s="744"/>
      <c r="K329" s="391">
        <f>SUM(K221+K264+K327-K328)</f>
        <v>0</v>
      </c>
      <c r="L329" s="391">
        <f>SUM(L221+L264+L327-L328)</f>
        <v>0</v>
      </c>
      <c r="M329" s="392">
        <f t="shared" si="5"/>
        <v>0</v>
      </c>
    </row>
    <row r="330" spans="1:13" ht="27.95" customHeight="1" thickBot="1" x14ac:dyDescent="0.2">
      <c r="A330" s="201"/>
      <c r="B330" s="80"/>
      <c r="C330" s="313"/>
      <c r="D330" s="314"/>
      <c r="E330" s="314"/>
      <c r="F330" s="350"/>
      <c r="G330" s="346"/>
      <c r="H330" s="346"/>
      <c r="I330" s="346"/>
      <c r="J330" s="346"/>
      <c r="K330" s="360"/>
      <c r="L330" s="360"/>
      <c r="M330" s="360"/>
    </row>
    <row r="331" spans="1:13" ht="27.95" customHeight="1" x14ac:dyDescent="0.15">
      <c r="A331" s="201"/>
      <c r="B331" s="80"/>
      <c r="C331" s="313"/>
      <c r="D331" s="314"/>
      <c r="E331" s="314"/>
      <c r="F331" s="720" t="s">
        <v>244</v>
      </c>
      <c r="G331" s="721"/>
      <c r="H331" s="721"/>
      <c r="I331" s="721"/>
      <c r="J331" s="722"/>
      <c r="K331" s="361">
        <v>57817</v>
      </c>
      <c r="L331" s="361">
        <v>0</v>
      </c>
      <c r="M331" s="362">
        <f t="shared" si="5"/>
        <v>57817</v>
      </c>
    </row>
    <row r="332" spans="1:13" ht="27.95" customHeight="1" thickBot="1" x14ac:dyDescent="0.2">
      <c r="A332" s="315"/>
      <c r="B332" s="316"/>
      <c r="C332" s="317"/>
      <c r="D332" s="318"/>
      <c r="E332" s="318"/>
      <c r="F332" s="723" t="s">
        <v>245</v>
      </c>
      <c r="G332" s="724"/>
      <c r="H332" s="724"/>
      <c r="I332" s="724"/>
      <c r="J332" s="725"/>
      <c r="K332" s="358">
        <f>SUM(K329+K331)</f>
        <v>57817</v>
      </c>
      <c r="L332" s="358">
        <f>SUM(L329+L331)</f>
        <v>0</v>
      </c>
      <c r="M332" s="359">
        <f t="shared" si="5"/>
        <v>57817</v>
      </c>
    </row>
  </sheetData>
  <sheetProtection password="F4BB" sheet="1" objects="1" scenarios="1"/>
  <mergeCells count="139">
    <mergeCell ref="A1:E1"/>
    <mergeCell ref="H1:M1"/>
    <mergeCell ref="A2:E2"/>
    <mergeCell ref="H2:J2"/>
    <mergeCell ref="H3:J3"/>
    <mergeCell ref="K3:M3"/>
    <mergeCell ref="I6:I9"/>
    <mergeCell ref="D7:D9"/>
    <mergeCell ref="H10:H14"/>
    <mergeCell ref="C11:C13"/>
    <mergeCell ref="I11:I13"/>
    <mergeCell ref="D12:D13"/>
    <mergeCell ref="A5:A63"/>
    <mergeCell ref="B5:B63"/>
    <mergeCell ref="F5:F14"/>
    <mergeCell ref="G5:G15"/>
    <mergeCell ref="H5:H9"/>
    <mergeCell ref="C6:C9"/>
    <mergeCell ref="H15:H28"/>
    <mergeCell ref="C16:C24"/>
    <mergeCell ref="G46:G56"/>
    <mergeCell ref="H46:H48"/>
    <mergeCell ref="C47:C48"/>
    <mergeCell ref="F47:F56"/>
    <mergeCell ref="H49:H51"/>
    <mergeCell ref="C53:C63"/>
    <mergeCell ref="D54:D63"/>
    <mergeCell ref="I54:I59"/>
    <mergeCell ref="I60:I72"/>
    <mergeCell ref="I17:I22"/>
    <mergeCell ref="I23:I24"/>
    <mergeCell ref="I25:I28"/>
    <mergeCell ref="H29:H45"/>
    <mergeCell ref="C30:C45"/>
    <mergeCell ref="I30:I31"/>
    <mergeCell ref="I32:I39"/>
    <mergeCell ref="D33:D38"/>
    <mergeCell ref="I40:I45"/>
    <mergeCell ref="D41:D43"/>
    <mergeCell ref="I78:I86"/>
    <mergeCell ref="I87:I89"/>
    <mergeCell ref="I90:I95"/>
    <mergeCell ref="I96:I100"/>
    <mergeCell ref="F97:F106"/>
    <mergeCell ref="G97:G98"/>
    <mergeCell ref="H101:H110"/>
    <mergeCell ref="I102:I104"/>
    <mergeCell ref="I105:I106"/>
    <mergeCell ref="I107:I110"/>
    <mergeCell ref="F129:F138"/>
    <mergeCell ref="I130:I133"/>
    <mergeCell ref="I134:I136"/>
    <mergeCell ref="I137:I139"/>
    <mergeCell ref="I142:I144"/>
    <mergeCell ref="H111:H115"/>
    <mergeCell ref="I112:I115"/>
    <mergeCell ref="H116:H117"/>
    <mergeCell ref="H118:H119"/>
    <mergeCell ref="H120:H121"/>
    <mergeCell ref="H122:H126"/>
    <mergeCell ref="I124:I126"/>
    <mergeCell ref="H145:H166"/>
    <mergeCell ref="I146:I148"/>
    <mergeCell ref="I152:I154"/>
    <mergeCell ref="H167:H168"/>
    <mergeCell ref="G168:G169"/>
    <mergeCell ref="I170:I172"/>
    <mergeCell ref="H127:J127"/>
    <mergeCell ref="G128:G131"/>
    <mergeCell ref="H128:H144"/>
    <mergeCell ref="H212:H213"/>
    <mergeCell ref="H214:H217"/>
    <mergeCell ref="I215:I217"/>
    <mergeCell ref="H218:H219"/>
    <mergeCell ref="H220:J220"/>
    <mergeCell ref="H221:J221"/>
    <mergeCell ref="I174:I176"/>
    <mergeCell ref="F181:F190"/>
    <mergeCell ref="I184:I188"/>
    <mergeCell ref="H198:H199"/>
    <mergeCell ref="H200:H211"/>
    <mergeCell ref="I201:I211"/>
    <mergeCell ref="H278:H279"/>
    <mergeCell ref="H280:H281"/>
    <mergeCell ref="H282:H283"/>
    <mergeCell ref="H284:H285"/>
    <mergeCell ref="H257:H258"/>
    <mergeCell ref="H259:H260"/>
    <mergeCell ref="H261:H262"/>
    <mergeCell ref="H263:J263"/>
    <mergeCell ref="F222:F229"/>
    <mergeCell ref="G222:G223"/>
    <mergeCell ref="H222:H224"/>
    <mergeCell ref="H225:H227"/>
    <mergeCell ref="H228:H229"/>
    <mergeCell ref="H230:H240"/>
    <mergeCell ref="I231:I233"/>
    <mergeCell ref="I234:I240"/>
    <mergeCell ref="H241:H242"/>
    <mergeCell ref="H243:J243"/>
    <mergeCell ref="G244:G246"/>
    <mergeCell ref="H244:H245"/>
    <mergeCell ref="H246:H256"/>
    <mergeCell ref="I247:I249"/>
    <mergeCell ref="I250:I256"/>
    <mergeCell ref="H264:J264"/>
    <mergeCell ref="H288:H289"/>
    <mergeCell ref="H290:H292"/>
    <mergeCell ref="H293:J293"/>
    <mergeCell ref="G294:G326"/>
    <mergeCell ref="H294:H295"/>
    <mergeCell ref="H296:H297"/>
    <mergeCell ref="H298:H299"/>
    <mergeCell ref="H300:H306"/>
    <mergeCell ref="I303:I306"/>
    <mergeCell ref="F331:J331"/>
    <mergeCell ref="F332:J332"/>
    <mergeCell ref="H317:H318"/>
    <mergeCell ref="H319:H320"/>
    <mergeCell ref="H321:H322"/>
    <mergeCell ref="H323:H325"/>
    <mergeCell ref="H326:J326"/>
    <mergeCell ref="G327:J327"/>
    <mergeCell ref="F265:F273"/>
    <mergeCell ref="G265:G293"/>
    <mergeCell ref="H265:H266"/>
    <mergeCell ref="H267:H273"/>
    <mergeCell ref="I270:I273"/>
    <mergeCell ref="H274:H275"/>
    <mergeCell ref="H276:H277"/>
    <mergeCell ref="F328:J328"/>
    <mergeCell ref="F329:J329"/>
    <mergeCell ref="H307:H308"/>
    <mergeCell ref="F308:F316"/>
    <mergeCell ref="H309:H310"/>
    <mergeCell ref="H311:H312"/>
    <mergeCell ref="H313:H314"/>
    <mergeCell ref="H315:H316"/>
    <mergeCell ref="H286:H287"/>
  </mergeCells>
  <phoneticPr fontId="1"/>
  <pageMargins left="0.39370078740157483" right="0" top="0" bottom="0" header="0.31496062992125984" footer="0.31496062992125984"/>
  <pageSetup paperSize="9" scale="65" orientation="portrait" r:id="rId1"/>
  <headerFooter>
    <oddFooter>&amp;C&amp;P</oddFooter>
  </headerFooter>
  <rowBreaks count="7" manualBreakCount="7">
    <brk id="45" max="24" man="1"/>
    <brk id="86" max="24" man="1"/>
    <brk id="127" max="24" man="1"/>
    <brk id="166" max="24" man="1"/>
    <brk id="211" max="24" man="1"/>
    <brk id="256" max="24" man="1"/>
    <brk id="29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2"/>
  <sheetViews>
    <sheetView topLeftCell="F1" zoomScaleNormal="100" workbookViewId="0">
      <selection activeCell="F1" sqref="F1"/>
    </sheetView>
  </sheetViews>
  <sheetFormatPr defaultRowHeight="17.25" x14ac:dyDescent="0.15"/>
  <cols>
    <col min="1" max="2" width="6.25" hidden="1" customWidth="1"/>
    <col min="3" max="3" width="30.625" style="4" hidden="1" customWidth="1"/>
    <col min="4" max="5" width="30.625" style="42" hidden="1" customWidth="1"/>
    <col min="6" max="7" width="4.125" style="42" customWidth="1"/>
    <col min="8" max="8" width="28.25" style="278" customWidth="1"/>
    <col min="9" max="9" width="34" style="278" customWidth="1"/>
    <col min="10" max="10" width="35.5" style="266" customWidth="1"/>
    <col min="11" max="13" width="13.625" customWidth="1"/>
  </cols>
  <sheetData>
    <row r="1" spans="1:13" ht="31.5" customHeight="1" x14ac:dyDescent="0.15">
      <c r="A1" s="657"/>
      <c r="B1" s="658"/>
      <c r="C1" s="658"/>
      <c r="D1" s="658"/>
      <c r="E1" s="658"/>
      <c r="F1" s="336"/>
      <c r="G1" s="336"/>
      <c r="H1" s="749" t="s">
        <v>716</v>
      </c>
      <c r="I1" s="749"/>
      <c r="J1" s="749"/>
      <c r="K1" s="749"/>
      <c r="L1" s="749"/>
      <c r="M1" s="749"/>
    </row>
    <row r="2" spans="1:13" ht="20.100000000000001" customHeight="1" thickBot="1" x14ac:dyDescent="0.2">
      <c r="A2" s="659"/>
      <c r="B2" s="659"/>
      <c r="C2" s="659"/>
      <c r="D2" s="659"/>
      <c r="E2" s="659"/>
      <c r="F2" s="337"/>
      <c r="G2" s="337"/>
      <c r="H2" s="626" t="s">
        <v>692</v>
      </c>
      <c r="I2" s="626"/>
      <c r="J2" s="626"/>
      <c r="K2" t="s">
        <v>709</v>
      </c>
      <c r="M2" t="s">
        <v>696</v>
      </c>
    </row>
    <row r="3" spans="1:13" ht="27.95" customHeight="1" thickBot="1" x14ac:dyDescent="0.2">
      <c r="A3" s="312"/>
      <c r="B3" s="343"/>
      <c r="C3" s="343"/>
      <c r="D3" s="343"/>
      <c r="E3" s="343"/>
      <c r="F3" s="321" t="s">
        <v>698</v>
      </c>
      <c r="G3" s="320"/>
      <c r="H3" s="732" t="s">
        <v>694</v>
      </c>
      <c r="I3" s="732"/>
      <c r="J3" s="732"/>
      <c r="K3" s="737" t="s">
        <v>717</v>
      </c>
      <c r="L3" s="730"/>
      <c r="M3" s="731"/>
    </row>
    <row r="4" spans="1:13" ht="27.95" customHeight="1" thickBot="1" x14ac:dyDescent="0.2">
      <c r="A4" s="1"/>
      <c r="B4" s="1"/>
      <c r="C4" s="341" t="s">
        <v>0</v>
      </c>
      <c r="D4" s="26" t="s">
        <v>1</v>
      </c>
      <c r="E4" s="344" t="s">
        <v>2</v>
      </c>
      <c r="F4" s="342"/>
      <c r="G4" s="339"/>
      <c r="H4" s="273" t="s">
        <v>682</v>
      </c>
      <c r="I4" s="273" t="s">
        <v>683</v>
      </c>
      <c r="J4" s="61" t="s">
        <v>684</v>
      </c>
      <c r="K4" s="323" t="s">
        <v>691</v>
      </c>
      <c r="L4" s="324" t="s">
        <v>689</v>
      </c>
      <c r="M4" s="325" t="s">
        <v>690</v>
      </c>
    </row>
    <row r="5" spans="1:13" ht="27.95" customHeight="1" x14ac:dyDescent="0.15">
      <c r="A5" s="660" t="s">
        <v>3</v>
      </c>
      <c r="B5" s="660" t="s">
        <v>4</v>
      </c>
      <c r="C5" s="2" t="s">
        <v>5</v>
      </c>
      <c r="D5" s="27"/>
      <c r="E5" s="32"/>
      <c r="F5" s="701" t="s">
        <v>677</v>
      </c>
      <c r="G5" s="694" t="s">
        <v>4</v>
      </c>
      <c r="H5" s="632" t="s">
        <v>5</v>
      </c>
      <c r="I5" s="273"/>
      <c r="J5" s="61"/>
      <c r="K5" s="354">
        <f>SUM(K6)</f>
        <v>0</v>
      </c>
      <c r="L5" s="354">
        <f>SUM(L6)</f>
        <v>0</v>
      </c>
      <c r="M5" s="355">
        <f>SUM(K5-L5)</f>
        <v>0</v>
      </c>
    </row>
    <row r="6" spans="1:13" ht="27.95" customHeight="1" x14ac:dyDescent="0.15">
      <c r="A6" s="660"/>
      <c r="B6" s="660"/>
      <c r="C6" s="662"/>
      <c r="D6" s="28" t="s">
        <v>5</v>
      </c>
      <c r="E6" s="33"/>
      <c r="F6" s="701"/>
      <c r="G6" s="694"/>
      <c r="H6" s="633"/>
      <c r="I6" s="695" t="s">
        <v>5</v>
      </c>
      <c r="J6" s="61"/>
      <c r="K6" s="354">
        <f>SUM(K7+K8+K9)</f>
        <v>0</v>
      </c>
      <c r="L6" s="354">
        <f>SUM(L7+L8+L9)</f>
        <v>0</v>
      </c>
      <c r="M6" s="355">
        <f t="shared" ref="M6:M69" si="0">SUM(K6-L6)</f>
        <v>0</v>
      </c>
    </row>
    <row r="7" spans="1:13" ht="27.95" customHeight="1" x14ac:dyDescent="0.15">
      <c r="A7" s="660"/>
      <c r="B7" s="660"/>
      <c r="C7" s="663"/>
      <c r="D7" s="665"/>
      <c r="E7" s="33" t="s">
        <v>6</v>
      </c>
      <c r="F7" s="701"/>
      <c r="G7" s="694"/>
      <c r="H7" s="633"/>
      <c r="I7" s="696"/>
      <c r="J7" s="265" t="s">
        <v>358</v>
      </c>
      <c r="K7" s="354">
        <v>0</v>
      </c>
      <c r="L7" s="354">
        <v>0</v>
      </c>
      <c r="M7" s="355">
        <f t="shared" si="0"/>
        <v>0</v>
      </c>
    </row>
    <row r="8" spans="1:13" ht="27.95" customHeight="1" x14ac:dyDescent="0.15">
      <c r="A8" s="660"/>
      <c r="B8" s="660"/>
      <c r="C8" s="663"/>
      <c r="D8" s="666"/>
      <c r="E8" s="33" t="s">
        <v>7</v>
      </c>
      <c r="F8" s="701"/>
      <c r="G8" s="694"/>
      <c r="H8" s="633"/>
      <c r="I8" s="696"/>
      <c r="J8" s="265" t="s">
        <v>359</v>
      </c>
      <c r="K8" s="354">
        <v>0</v>
      </c>
      <c r="L8" s="354">
        <v>0</v>
      </c>
      <c r="M8" s="355">
        <f t="shared" si="0"/>
        <v>0</v>
      </c>
    </row>
    <row r="9" spans="1:13" ht="27.95" customHeight="1" x14ac:dyDescent="0.15">
      <c r="A9" s="660"/>
      <c r="B9" s="660"/>
      <c r="C9" s="664"/>
      <c r="D9" s="667"/>
      <c r="E9" s="33" t="s">
        <v>8</v>
      </c>
      <c r="F9" s="701"/>
      <c r="G9" s="694"/>
      <c r="H9" s="635"/>
      <c r="I9" s="697"/>
      <c r="J9" s="265" t="s">
        <v>360</v>
      </c>
      <c r="K9" s="354">
        <v>0</v>
      </c>
      <c r="L9" s="354">
        <v>0</v>
      </c>
      <c r="M9" s="355">
        <f t="shared" si="0"/>
        <v>0</v>
      </c>
    </row>
    <row r="10" spans="1:13" ht="27.95" customHeight="1" x14ac:dyDescent="0.15">
      <c r="A10" s="660"/>
      <c r="B10" s="660"/>
      <c r="C10" s="3" t="s">
        <v>9</v>
      </c>
      <c r="D10" s="28"/>
      <c r="E10" s="33"/>
      <c r="F10" s="701"/>
      <c r="G10" s="694"/>
      <c r="H10" s="632" t="s">
        <v>9</v>
      </c>
      <c r="I10" s="273"/>
      <c r="J10" s="265"/>
      <c r="K10" s="354">
        <f>SUM(K11+K14)</f>
        <v>0</v>
      </c>
      <c r="L10" s="354">
        <f>SUM(L11+L14)</f>
        <v>0</v>
      </c>
      <c r="M10" s="355">
        <f t="shared" si="0"/>
        <v>0</v>
      </c>
    </row>
    <row r="11" spans="1:13" ht="27.95" customHeight="1" x14ac:dyDescent="0.15">
      <c r="A11" s="660"/>
      <c r="B11" s="660"/>
      <c r="C11" s="662"/>
      <c r="D11" s="28" t="s">
        <v>9</v>
      </c>
      <c r="E11" s="33"/>
      <c r="F11" s="701"/>
      <c r="G11" s="694"/>
      <c r="H11" s="633"/>
      <c r="I11" s="695" t="s">
        <v>9</v>
      </c>
      <c r="J11" s="265"/>
      <c r="K11" s="354">
        <f>SUM(K12+K13)</f>
        <v>0</v>
      </c>
      <c r="L11" s="354">
        <f>SUM(L12+L13)</f>
        <v>0</v>
      </c>
      <c r="M11" s="355">
        <f t="shared" si="0"/>
        <v>0</v>
      </c>
    </row>
    <row r="12" spans="1:13" ht="27.95" customHeight="1" x14ac:dyDescent="0.15">
      <c r="A12" s="660"/>
      <c r="B12" s="660"/>
      <c r="C12" s="663"/>
      <c r="D12" s="665"/>
      <c r="E12" s="33" t="s">
        <v>10</v>
      </c>
      <c r="F12" s="701"/>
      <c r="G12" s="694"/>
      <c r="H12" s="633"/>
      <c r="I12" s="696"/>
      <c r="J12" s="265" t="s">
        <v>362</v>
      </c>
      <c r="K12" s="354">
        <v>0</v>
      </c>
      <c r="L12" s="354">
        <v>0</v>
      </c>
      <c r="M12" s="355">
        <f t="shared" si="0"/>
        <v>0</v>
      </c>
    </row>
    <row r="13" spans="1:13" ht="27.95" customHeight="1" x14ac:dyDescent="0.15">
      <c r="A13" s="660"/>
      <c r="B13" s="660"/>
      <c r="C13" s="664"/>
      <c r="D13" s="667"/>
      <c r="E13" s="33" t="s">
        <v>11</v>
      </c>
      <c r="F13" s="701"/>
      <c r="G13" s="694"/>
      <c r="H13" s="633"/>
      <c r="I13" s="697"/>
      <c r="J13" s="265" t="s">
        <v>838</v>
      </c>
      <c r="K13" s="354">
        <v>0</v>
      </c>
      <c r="L13" s="354">
        <v>0</v>
      </c>
      <c r="M13" s="355">
        <f t="shared" si="0"/>
        <v>0</v>
      </c>
    </row>
    <row r="14" spans="1:13" ht="27.95" customHeight="1" x14ac:dyDescent="0.15">
      <c r="A14" s="660"/>
      <c r="B14" s="660"/>
      <c r="C14" s="338"/>
      <c r="D14" s="340"/>
      <c r="E14" s="33"/>
      <c r="F14" s="701"/>
      <c r="G14" s="694"/>
      <c r="H14" s="635"/>
      <c r="I14" s="273" t="s">
        <v>364</v>
      </c>
      <c r="J14" s="61"/>
      <c r="K14" s="354">
        <v>0</v>
      </c>
      <c r="L14" s="354">
        <v>0</v>
      </c>
      <c r="M14" s="355">
        <f t="shared" si="0"/>
        <v>0</v>
      </c>
    </row>
    <row r="15" spans="1:13" ht="27.95" customHeight="1" x14ac:dyDescent="0.15">
      <c r="A15" s="660"/>
      <c r="B15" s="660"/>
      <c r="C15" s="3" t="s">
        <v>12</v>
      </c>
      <c r="D15" s="28"/>
      <c r="E15" s="33"/>
      <c r="F15" s="290"/>
      <c r="G15" s="694"/>
      <c r="H15" s="632" t="s">
        <v>12</v>
      </c>
      <c r="I15" s="273"/>
      <c r="J15" s="61"/>
      <c r="K15" s="354">
        <f>SUM(K16+K17+K23+K25)</f>
        <v>0</v>
      </c>
      <c r="L15" s="354">
        <f>SUM(L16+L17+L23+L25)</f>
        <v>0</v>
      </c>
      <c r="M15" s="355">
        <f t="shared" si="0"/>
        <v>0</v>
      </c>
    </row>
    <row r="16" spans="1:13" ht="27.95" customHeight="1" x14ac:dyDescent="0.15">
      <c r="A16" s="660"/>
      <c r="B16" s="660"/>
      <c r="C16" s="663"/>
      <c r="D16" s="28" t="s">
        <v>13</v>
      </c>
      <c r="E16" s="33"/>
      <c r="F16" s="290"/>
      <c r="G16" s="288"/>
      <c r="H16" s="633"/>
      <c r="I16" s="273" t="s">
        <v>13</v>
      </c>
      <c r="J16" s="61"/>
      <c r="K16" s="354">
        <v>0</v>
      </c>
      <c r="L16" s="354">
        <v>0</v>
      </c>
      <c r="M16" s="355">
        <f t="shared" si="0"/>
        <v>0</v>
      </c>
    </row>
    <row r="17" spans="1:13" ht="27.95" customHeight="1" x14ac:dyDescent="0.15">
      <c r="A17" s="660"/>
      <c r="B17" s="660"/>
      <c r="C17" s="663"/>
      <c r="D17" s="28" t="s">
        <v>14</v>
      </c>
      <c r="E17" s="33"/>
      <c r="F17" s="290"/>
      <c r="G17" s="288"/>
      <c r="H17" s="633"/>
      <c r="I17" s="695" t="s">
        <v>14</v>
      </c>
      <c r="J17" s="61"/>
      <c r="K17" s="354">
        <f>SUM(K18+K19+K20+K21+K22)</f>
        <v>0</v>
      </c>
      <c r="L17" s="354">
        <f>SUM(L18+L19+L20+L21+L22)</f>
        <v>0</v>
      </c>
      <c r="M17" s="355">
        <f t="shared" si="0"/>
        <v>0</v>
      </c>
    </row>
    <row r="18" spans="1:13" ht="27.95" customHeight="1" x14ac:dyDescent="0.15">
      <c r="A18" s="660"/>
      <c r="B18" s="660"/>
      <c r="C18" s="663"/>
      <c r="D18" s="28"/>
      <c r="E18" s="33" t="s">
        <v>14</v>
      </c>
      <c r="F18" s="290"/>
      <c r="G18" s="288"/>
      <c r="H18" s="633"/>
      <c r="I18" s="696"/>
      <c r="J18" s="61" t="s">
        <v>365</v>
      </c>
      <c r="K18" s="354">
        <v>0</v>
      </c>
      <c r="L18" s="354">
        <v>0</v>
      </c>
      <c r="M18" s="355">
        <f t="shared" si="0"/>
        <v>0</v>
      </c>
    </row>
    <row r="19" spans="1:13" ht="27.95" customHeight="1" x14ac:dyDescent="0.15">
      <c r="A19" s="660"/>
      <c r="B19" s="660"/>
      <c r="C19" s="663"/>
      <c r="D19" s="28"/>
      <c r="E19" s="33"/>
      <c r="F19" s="290"/>
      <c r="G19" s="288"/>
      <c r="H19" s="633"/>
      <c r="I19" s="696"/>
      <c r="J19" s="61" t="s">
        <v>366</v>
      </c>
      <c r="K19" s="354">
        <v>0</v>
      </c>
      <c r="L19" s="354">
        <v>0</v>
      </c>
      <c r="M19" s="355">
        <f t="shared" si="0"/>
        <v>0</v>
      </c>
    </row>
    <row r="20" spans="1:13" ht="27.95" customHeight="1" x14ac:dyDescent="0.15">
      <c r="A20" s="660"/>
      <c r="B20" s="660"/>
      <c r="C20" s="663"/>
      <c r="D20" s="28"/>
      <c r="E20" s="33"/>
      <c r="F20" s="290"/>
      <c r="G20" s="288"/>
      <c r="H20" s="633"/>
      <c r="I20" s="696"/>
      <c r="J20" s="61" t="s">
        <v>367</v>
      </c>
      <c r="K20" s="354">
        <v>0</v>
      </c>
      <c r="L20" s="354">
        <v>0</v>
      </c>
      <c r="M20" s="355">
        <f t="shared" si="0"/>
        <v>0</v>
      </c>
    </row>
    <row r="21" spans="1:13" ht="27.95" customHeight="1" x14ac:dyDescent="0.15">
      <c r="A21" s="660"/>
      <c r="B21" s="660"/>
      <c r="C21" s="663"/>
      <c r="D21" s="28"/>
      <c r="E21" s="33"/>
      <c r="F21" s="290"/>
      <c r="G21" s="288"/>
      <c r="H21" s="633"/>
      <c r="I21" s="696"/>
      <c r="J21" s="61" t="s">
        <v>604</v>
      </c>
      <c r="K21" s="354">
        <v>0</v>
      </c>
      <c r="L21" s="354">
        <v>0</v>
      </c>
      <c r="M21" s="355">
        <f t="shared" si="0"/>
        <v>0</v>
      </c>
    </row>
    <row r="22" spans="1:13" ht="27.95" customHeight="1" x14ac:dyDescent="0.15">
      <c r="A22" s="660"/>
      <c r="B22" s="660"/>
      <c r="C22" s="663"/>
      <c r="D22" s="28"/>
      <c r="E22" s="33"/>
      <c r="F22" s="290"/>
      <c r="G22" s="288"/>
      <c r="H22" s="633"/>
      <c r="I22" s="697"/>
      <c r="J22" s="61" t="s">
        <v>15</v>
      </c>
      <c r="K22" s="354">
        <v>0</v>
      </c>
      <c r="L22" s="354">
        <v>0</v>
      </c>
      <c r="M22" s="355">
        <f t="shared" si="0"/>
        <v>0</v>
      </c>
    </row>
    <row r="23" spans="1:13" ht="27.95" customHeight="1" x14ac:dyDescent="0.15">
      <c r="A23" s="660"/>
      <c r="B23" s="660"/>
      <c r="C23" s="663"/>
      <c r="D23" s="28" t="s">
        <v>15</v>
      </c>
      <c r="E23" s="33"/>
      <c r="F23" s="290"/>
      <c r="G23" s="288"/>
      <c r="H23" s="633"/>
      <c r="I23" s="695" t="s">
        <v>15</v>
      </c>
      <c r="J23" s="61"/>
      <c r="K23" s="354">
        <f>SUM(K24)</f>
        <v>0</v>
      </c>
      <c r="L23" s="354">
        <f>SUM(L24)</f>
        <v>0</v>
      </c>
      <c r="M23" s="355">
        <f t="shared" si="0"/>
        <v>0</v>
      </c>
    </row>
    <row r="24" spans="1:13" ht="27.95" customHeight="1" x14ac:dyDescent="0.15">
      <c r="A24" s="660"/>
      <c r="B24" s="660"/>
      <c r="C24" s="664"/>
      <c r="D24" s="28"/>
      <c r="E24" s="33" t="s">
        <v>15</v>
      </c>
      <c r="F24" s="290"/>
      <c r="G24" s="288"/>
      <c r="H24" s="633"/>
      <c r="I24" s="697"/>
      <c r="J24" s="265" t="s">
        <v>15</v>
      </c>
      <c r="K24" s="354">
        <v>0</v>
      </c>
      <c r="L24" s="354">
        <v>0</v>
      </c>
      <c r="M24" s="355">
        <f t="shared" si="0"/>
        <v>0</v>
      </c>
    </row>
    <row r="25" spans="1:13" ht="27.95" customHeight="1" x14ac:dyDescent="0.15">
      <c r="A25" s="660"/>
      <c r="B25" s="660"/>
      <c r="C25" s="338"/>
      <c r="D25" s="28"/>
      <c r="E25" s="33"/>
      <c r="F25" s="290"/>
      <c r="G25" s="288"/>
      <c r="H25" s="633"/>
      <c r="I25" s="695" t="s">
        <v>29</v>
      </c>
      <c r="J25" s="265"/>
      <c r="K25" s="354">
        <f>SUM(K26+K27+K28)</f>
        <v>0</v>
      </c>
      <c r="L25" s="354">
        <f>SUM(L26+L27+L28)</f>
        <v>0</v>
      </c>
      <c r="M25" s="355">
        <f t="shared" si="0"/>
        <v>0</v>
      </c>
    </row>
    <row r="26" spans="1:13" ht="27.95" customHeight="1" x14ac:dyDescent="0.15">
      <c r="A26" s="660"/>
      <c r="B26" s="660"/>
      <c r="C26" s="338"/>
      <c r="D26" s="28"/>
      <c r="E26" s="33"/>
      <c r="F26" s="290"/>
      <c r="G26" s="288"/>
      <c r="H26" s="633"/>
      <c r="I26" s="696"/>
      <c r="J26" s="265" t="s">
        <v>370</v>
      </c>
      <c r="K26" s="354">
        <v>0</v>
      </c>
      <c r="L26" s="354">
        <v>0</v>
      </c>
      <c r="M26" s="355">
        <f t="shared" si="0"/>
        <v>0</v>
      </c>
    </row>
    <row r="27" spans="1:13" ht="27.95" customHeight="1" x14ac:dyDescent="0.15">
      <c r="A27" s="660"/>
      <c r="B27" s="660"/>
      <c r="C27" s="338"/>
      <c r="D27" s="28"/>
      <c r="E27" s="33"/>
      <c r="F27" s="290"/>
      <c r="G27" s="288"/>
      <c r="H27" s="633"/>
      <c r="I27" s="696"/>
      <c r="J27" s="265" t="s">
        <v>371</v>
      </c>
      <c r="K27" s="354">
        <v>0</v>
      </c>
      <c r="L27" s="354">
        <v>0</v>
      </c>
      <c r="M27" s="355">
        <f t="shared" si="0"/>
        <v>0</v>
      </c>
    </row>
    <row r="28" spans="1:13" ht="27.95" customHeight="1" x14ac:dyDescent="0.15">
      <c r="A28" s="660"/>
      <c r="B28" s="660"/>
      <c r="C28" s="338"/>
      <c r="D28" s="28"/>
      <c r="E28" s="33"/>
      <c r="F28" s="290"/>
      <c r="G28" s="288"/>
      <c r="H28" s="635"/>
      <c r="I28" s="697"/>
      <c r="J28" s="265" t="s">
        <v>380</v>
      </c>
      <c r="K28" s="354">
        <v>0</v>
      </c>
      <c r="L28" s="354">
        <v>0</v>
      </c>
      <c r="M28" s="355">
        <f t="shared" si="0"/>
        <v>0</v>
      </c>
    </row>
    <row r="29" spans="1:13" ht="27.95" customHeight="1" x14ac:dyDescent="0.15">
      <c r="A29" s="660"/>
      <c r="B29" s="660"/>
      <c r="C29" s="3" t="s">
        <v>16</v>
      </c>
      <c r="D29" s="28"/>
      <c r="E29" s="33"/>
      <c r="F29" s="290"/>
      <c r="G29" s="288"/>
      <c r="H29" s="632" t="s">
        <v>16</v>
      </c>
      <c r="I29" s="273"/>
      <c r="J29" s="61"/>
      <c r="K29" s="354">
        <f>SUM(K30+K32+K40)</f>
        <v>0</v>
      </c>
      <c r="L29" s="354">
        <f>SUM(L30+L32+L40)</f>
        <v>0</v>
      </c>
      <c r="M29" s="355">
        <f t="shared" si="0"/>
        <v>0</v>
      </c>
    </row>
    <row r="30" spans="1:13" ht="27.95" customHeight="1" x14ac:dyDescent="0.15">
      <c r="A30" s="660"/>
      <c r="B30" s="660"/>
      <c r="C30" s="663"/>
      <c r="D30" s="28"/>
      <c r="E30" s="33" t="s">
        <v>17</v>
      </c>
      <c r="F30" s="290"/>
      <c r="G30" s="288"/>
      <c r="H30" s="633"/>
      <c r="I30" s="695" t="s">
        <v>17</v>
      </c>
      <c r="J30" s="61"/>
      <c r="K30" s="354">
        <f>SUM(K31)</f>
        <v>0</v>
      </c>
      <c r="L30" s="354">
        <f>SUM(L31)</f>
        <v>0</v>
      </c>
      <c r="M30" s="355">
        <f t="shared" si="0"/>
        <v>0</v>
      </c>
    </row>
    <row r="31" spans="1:13" ht="27.95" customHeight="1" x14ac:dyDescent="0.15">
      <c r="A31" s="660"/>
      <c r="B31" s="660"/>
      <c r="C31" s="663"/>
      <c r="D31" s="28"/>
      <c r="E31" s="33"/>
      <c r="F31" s="290"/>
      <c r="G31" s="288"/>
      <c r="H31" s="633"/>
      <c r="I31" s="697"/>
      <c r="J31" s="265" t="s">
        <v>17</v>
      </c>
      <c r="K31" s="354">
        <v>0</v>
      </c>
      <c r="L31" s="354">
        <v>0</v>
      </c>
      <c r="M31" s="355">
        <f t="shared" si="0"/>
        <v>0</v>
      </c>
    </row>
    <row r="32" spans="1:13" ht="27.95" customHeight="1" x14ac:dyDescent="0.15">
      <c r="A32" s="660"/>
      <c r="B32" s="660"/>
      <c r="C32" s="663"/>
      <c r="D32" s="28" t="s">
        <v>18</v>
      </c>
      <c r="E32" s="33"/>
      <c r="F32" s="290"/>
      <c r="G32" s="288"/>
      <c r="H32" s="633"/>
      <c r="I32" s="695" t="s">
        <v>18</v>
      </c>
      <c r="J32" s="265"/>
      <c r="K32" s="354">
        <f>SUM(K33+K34+K35+K36+K37+K38+K39)</f>
        <v>0</v>
      </c>
      <c r="L32" s="354">
        <f>SUM(L33+L34+L35+L36+L37+L38+L39)</f>
        <v>0</v>
      </c>
      <c r="M32" s="355">
        <f t="shared" si="0"/>
        <v>0</v>
      </c>
    </row>
    <row r="33" spans="1:13" ht="27.95" customHeight="1" x14ac:dyDescent="0.15">
      <c r="A33" s="660"/>
      <c r="B33" s="660"/>
      <c r="C33" s="663"/>
      <c r="D33" s="666"/>
      <c r="E33" s="33" t="s">
        <v>19</v>
      </c>
      <c r="F33" s="290"/>
      <c r="G33" s="288"/>
      <c r="H33" s="633"/>
      <c r="I33" s="696"/>
      <c r="J33" s="265" t="s">
        <v>372</v>
      </c>
      <c r="K33" s="354">
        <v>0</v>
      </c>
      <c r="L33" s="354">
        <v>0</v>
      </c>
      <c r="M33" s="355">
        <f t="shared" si="0"/>
        <v>0</v>
      </c>
    </row>
    <row r="34" spans="1:13" ht="27.95" customHeight="1" x14ac:dyDescent="0.15">
      <c r="A34" s="660"/>
      <c r="B34" s="660"/>
      <c r="C34" s="663"/>
      <c r="D34" s="666"/>
      <c r="E34" s="33" t="s">
        <v>20</v>
      </c>
      <c r="F34" s="290"/>
      <c r="G34" s="288"/>
      <c r="H34" s="633"/>
      <c r="I34" s="696"/>
      <c r="J34" s="265" t="s">
        <v>593</v>
      </c>
      <c r="K34" s="354">
        <v>0</v>
      </c>
      <c r="L34" s="354">
        <v>0</v>
      </c>
      <c r="M34" s="355">
        <f t="shared" si="0"/>
        <v>0</v>
      </c>
    </row>
    <row r="35" spans="1:13" ht="27.95" customHeight="1" x14ac:dyDescent="0.15">
      <c r="A35" s="660"/>
      <c r="B35" s="660"/>
      <c r="C35" s="663"/>
      <c r="D35" s="666"/>
      <c r="E35" s="33" t="s">
        <v>21</v>
      </c>
      <c r="F35" s="290"/>
      <c r="G35" s="288"/>
      <c r="H35" s="633"/>
      <c r="I35" s="696"/>
      <c r="J35" s="265" t="s">
        <v>373</v>
      </c>
      <c r="K35" s="354">
        <v>0</v>
      </c>
      <c r="L35" s="354">
        <v>0</v>
      </c>
      <c r="M35" s="355">
        <f t="shared" si="0"/>
        <v>0</v>
      </c>
    </row>
    <row r="36" spans="1:13" ht="27.95" customHeight="1" x14ac:dyDescent="0.15">
      <c r="A36" s="660"/>
      <c r="B36" s="660"/>
      <c r="C36" s="663"/>
      <c r="D36" s="666"/>
      <c r="E36" s="33" t="s">
        <v>246</v>
      </c>
      <c r="F36" s="290"/>
      <c r="G36" s="288"/>
      <c r="H36" s="633"/>
      <c r="I36" s="696"/>
      <c r="J36" s="265" t="s">
        <v>374</v>
      </c>
      <c r="K36" s="354">
        <v>0</v>
      </c>
      <c r="L36" s="354">
        <v>0</v>
      </c>
      <c r="M36" s="355">
        <f t="shared" si="0"/>
        <v>0</v>
      </c>
    </row>
    <row r="37" spans="1:13" ht="27.95" customHeight="1" x14ac:dyDescent="0.15">
      <c r="A37" s="660"/>
      <c r="B37" s="660"/>
      <c r="C37" s="663"/>
      <c r="D37" s="666"/>
      <c r="E37" s="33" t="s">
        <v>22</v>
      </c>
      <c r="F37" s="290"/>
      <c r="G37" s="288"/>
      <c r="H37" s="633"/>
      <c r="I37" s="696"/>
      <c r="J37" s="265" t="s">
        <v>375</v>
      </c>
      <c r="K37" s="354">
        <v>0</v>
      </c>
      <c r="L37" s="354">
        <v>0</v>
      </c>
      <c r="M37" s="355">
        <f t="shared" si="0"/>
        <v>0</v>
      </c>
    </row>
    <row r="38" spans="1:13" ht="27.95" customHeight="1" x14ac:dyDescent="0.15">
      <c r="A38" s="660"/>
      <c r="B38" s="660"/>
      <c r="C38" s="663"/>
      <c r="D38" s="667"/>
      <c r="E38" s="33"/>
      <c r="F38" s="290"/>
      <c r="G38" s="288"/>
      <c r="H38" s="633"/>
      <c r="I38" s="696"/>
      <c r="J38" s="265" t="s">
        <v>584</v>
      </c>
      <c r="K38" s="354">
        <v>0</v>
      </c>
      <c r="L38" s="354">
        <v>0</v>
      </c>
      <c r="M38" s="355">
        <f t="shared" si="0"/>
        <v>0</v>
      </c>
    </row>
    <row r="39" spans="1:13" ht="27.95" customHeight="1" x14ac:dyDescent="0.15">
      <c r="A39" s="660"/>
      <c r="B39" s="660"/>
      <c r="C39" s="663"/>
      <c r="D39" s="340"/>
      <c r="E39" s="33"/>
      <c r="F39" s="290"/>
      <c r="G39" s="288"/>
      <c r="H39" s="633"/>
      <c r="I39" s="697"/>
      <c r="J39" s="265" t="s">
        <v>378</v>
      </c>
      <c r="K39" s="354">
        <v>0</v>
      </c>
      <c r="L39" s="354">
        <v>0</v>
      </c>
      <c r="M39" s="355">
        <f t="shared" si="0"/>
        <v>0</v>
      </c>
    </row>
    <row r="40" spans="1:13" ht="27.95" customHeight="1" x14ac:dyDescent="0.15">
      <c r="A40" s="660"/>
      <c r="B40" s="660"/>
      <c r="C40" s="663"/>
      <c r="D40" s="28" t="s">
        <v>23</v>
      </c>
      <c r="E40" s="33"/>
      <c r="F40" s="290"/>
      <c r="G40" s="288"/>
      <c r="H40" s="633"/>
      <c r="I40" s="695" t="s">
        <v>23</v>
      </c>
      <c r="J40" s="265"/>
      <c r="K40" s="354">
        <f>SUM(K41+K42+K43+K44+K45)</f>
        <v>0</v>
      </c>
      <c r="L40" s="354">
        <f>SUM(L41+L42+L43+L44+L45)</f>
        <v>0</v>
      </c>
      <c r="M40" s="355">
        <f t="shared" si="0"/>
        <v>0</v>
      </c>
    </row>
    <row r="41" spans="1:13" ht="27.95" customHeight="1" x14ac:dyDescent="0.15">
      <c r="A41" s="660"/>
      <c r="B41" s="660"/>
      <c r="C41" s="663"/>
      <c r="D41" s="665"/>
      <c r="E41" s="33" t="s">
        <v>23</v>
      </c>
      <c r="F41" s="290"/>
      <c r="G41" s="288"/>
      <c r="H41" s="633"/>
      <c r="I41" s="696"/>
      <c r="J41" s="265" t="s">
        <v>23</v>
      </c>
      <c r="K41" s="354">
        <v>0</v>
      </c>
      <c r="L41" s="354">
        <v>0</v>
      </c>
      <c r="M41" s="355">
        <f t="shared" si="0"/>
        <v>0</v>
      </c>
    </row>
    <row r="42" spans="1:13" ht="27.95" customHeight="1" x14ac:dyDescent="0.15">
      <c r="A42" s="660"/>
      <c r="B42" s="660"/>
      <c r="C42" s="663"/>
      <c r="D42" s="666"/>
      <c r="E42" s="33" t="s">
        <v>569</v>
      </c>
      <c r="F42" s="290"/>
      <c r="G42" s="288"/>
      <c r="H42" s="633"/>
      <c r="I42" s="696"/>
      <c r="J42" s="265" t="s">
        <v>376</v>
      </c>
      <c r="K42" s="354">
        <v>0</v>
      </c>
      <c r="L42" s="354">
        <v>0</v>
      </c>
      <c r="M42" s="355">
        <f t="shared" si="0"/>
        <v>0</v>
      </c>
    </row>
    <row r="43" spans="1:13" ht="27.95" customHeight="1" x14ac:dyDescent="0.15">
      <c r="A43" s="660"/>
      <c r="B43" s="660"/>
      <c r="C43" s="663"/>
      <c r="D43" s="667"/>
      <c r="E43" s="33" t="s">
        <v>24</v>
      </c>
      <c r="F43" s="290"/>
      <c r="G43" s="288"/>
      <c r="H43" s="633"/>
      <c r="I43" s="696"/>
      <c r="J43" s="265" t="s">
        <v>377</v>
      </c>
      <c r="K43" s="354">
        <v>0</v>
      </c>
      <c r="L43" s="354">
        <v>0</v>
      </c>
      <c r="M43" s="355">
        <f t="shared" si="0"/>
        <v>0</v>
      </c>
    </row>
    <row r="44" spans="1:13" ht="27.95" customHeight="1" x14ac:dyDescent="0.15">
      <c r="A44" s="660"/>
      <c r="B44" s="660"/>
      <c r="C44" s="663"/>
      <c r="D44" s="340"/>
      <c r="E44" s="33"/>
      <c r="F44" s="290"/>
      <c r="G44" s="288"/>
      <c r="H44" s="633"/>
      <c r="I44" s="696"/>
      <c r="J44" s="265" t="s">
        <v>568</v>
      </c>
      <c r="K44" s="354">
        <v>0</v>
      </c>
      <c r="L44" s="354">
        <v>0</v>
      </c>
      <c r="M44" s="355">
        <f t="shared" si="0"/>
        <v>0</v>
      </c>
    </row>
    <row r="45" spans="1:13" ht="27.95" customHeight="1" x14ac:dyDescent="0.15">
      <c r="A45" s="660"/>
      <c r="B45" s="660"/>
      <c r="C45" s="663"/>
      <c r="D45" s="340"/>
      <c r="E45" s="33"/>
      <c r="F45" s="291"/>
      <c r="G45" s="289"/>
      <c r="H45" s="635"/>
      <c r="I45" s="697"/>
      <c r="J45" s="265" t="s">
        <v>378</v>
      </c>
      <c r="K45" s="354">
        <v>0</v>
      </c>
      <c r="L45" s="354">
        <v>0</v>
      </c>
      <c r="M45" s="355">
        <f t="shared" si="0"/>
        <v>0</v>
      </c>
    </row>
    <row r="46" spans="1:13" ht="27.95" customHeight="1" x14ac:dyDescent="0.15">
      <c r="A46" s="660"/>
      <c r="B46" s="660"/>
      <c r="C46" s="3" t="s">
        <v>25</v>
      </c>
      <c r="D46" s="28"/>
      <c r="E46" s="33"/>
      <c r="F46" s="292"/>
      <c r="G46" s="712" t="s">
        <v>4</v>
      </c>
      <c r="H46" s="632" t="s">
        <v>25</v>
      </c>
      <c r="I46" s="273"/>
      <c r="J46" s="61"/>
      <c r="K46" s="354">
        <f>SUM(K47+K48)</f>
        <v>0</v>
      </c>
      <c r="L46" s="354">
        <f>SUM(L47+L48)</f>
        <v>0</v>
      </c>
      <c r="M46" s="355">
        <f t="shared" si="0"/>
        <v>0</v>
      </c>
    </row>
    <row r="47" spans="1:13" ht="27.95" customHeight="1" x14ac:dyDescent="0.15">
      <c r="A47" s="660"/>
      <c r="B47" s="660"/>
      <c r="C47" s="663"/>
      <c r="D47" s="28"/>
      <c r="E47" s="33"/>
      <c r="F47" s="701" t="s">
        <v>677</v>
      </c>
      <c r="G47" s="694"/>
      <c r="H47" s="633"/>
      <c r="I47" s="273" t="s">
        <v>379</v>
      </c>
      <c r="J47" s="61"/>
      <c r="K47" s="354">
        <v>0</v>
      </c>
      <c r="L47" s="354">
        <v>0</v>
      </c>
      <c r="M47" s="355">
        <f t="shared" si="0"/>
        <v>0</v>
      </c>
    </row>
    <row r="48" spans="1:13" ht="27.95" customHeight="1" x14ac:dyDescent="0.15">
      <c r="A48" s="660"/>
      <c r="B48" s="660"/>
      <c r="C48" s="664"/>
      <c r="D48" s="30" t="s">
        <v>26</v>
      </c>
      <c r="E48" s="33"/>
      <c r="F48" s="701"/>
      <c r="G48" s="694"/>
      <c r="H48" s="635"/>
      <c r="I48" s="273" t="s">
        <v>209</v>
      </c>
      <c r="J48" s="61"/>
      <c r="K48" s="354">
        <v>0</v>
      </c>
      <c r="L48" s="354">
        <v>0</v>
      </c>
      <c r="M48" s="355">
        <f t="shared" si="0"/>
        <v>0</v>
      </c>
    </row>
    <row r="49" spans="1:13" ht="27.95" customHeight="1" x14ac:dyDescent="0.15">
      <c r="A49" s="660"/>
      <c r="B49" s="660"/>
      <c r="C49" s="3" t="s">
        <v>27</v>
      </c>
      <c r="D49" s="28"/>
      <c r="E49" s="33"/>
      <c r="F49" s="701"/>
      <c r="G49" s="694"/>
      <c r="H49" s="632" t="s">
        <v>27</v>
      </c>
      <c r="I49" s="273"/>
      <c r="J49" s="61"/>
      <c r="K49" s="354">
        <f>SUM(K50+K51)</f>
        <v>0</v>
      </c>
      <c r="L49" s="354">
        <f>SUM(L50+L51)</f>
        <v>0</v>
      </c>
      <c r="M49" s="355">
        <f t="shared" si="0"/>
        <v>0</v>
      </c>
    </row>
    <row r="50" spans="1:13" ht="27.95" customHeight="1" x14ac:dyDescent="0.15">
      <c r="A50" s="660"/>
      <c r="B50" s="660"/>
      <c r="C50" s="3"/>
      <c r="D50" s="28" t="s">
        <v>28</v>
      </c>
      <c r="E50" s="33"/>
      <c r="F50" s="701"/>
      <c r="G50" s="694"/>
      <c r="H50" s="633"/>
      <c r="I50" s="273" t="s">
        <v>28</v>
      </c>
      <c r="J50" s="61"/>
      <c r="K50" s="354">
        <v>0</v>
      </c>
      <c r="L50" s="354">
        <v>0</v>
      </c>
      <c r="M50" s="355">
        <f t="shared" si="0"/>
        <v>0</v>
      </c>
    </row>
    <row r="51" spans="1:13" ht="27.95" customHeight="1" thickBot="1" x14ac:dyDescent="0.2">
      <c r="A51" s="660"/>
      <c r="B51" s="660"/>
      <c r="C51" s="3"/>
      <c r="D51" s="28"/>
      <c r="E51" s="33"/>
      <c r="F51" s="701"/>
      <c r="G51" s="694"/>
      <c r="H51" s="634"/>
      <c r="I51" s="380" t="s">
        <v>381</v>
      </c>
      <c r="J51" s="369"/>
      <c r="K51" s="358">
        <v>0</v>
      </c>
      <c r="L51" s="358">
        <v>0</v>
      </c>
      <c r="M51" s="359">
        <f t="shared" si="0"/>
        <v>0</v>
      </c>
    </row>
    <row r="52" spans="1:13" ht="27.95" customHeight="1" x14ac:dyDescent="0.15">
      <c r="A52" s="660"/>
      <c r="B52" s="660"/>
      <c r="C52" s="3" t="s">
        <v>30</v>
      </c>
      <c r="D52" s="28"/>
      <c r="E52" s="33"/>
      <c r="F52" s="701"/>
      <c r="G52" s="694"/>
      <c r="H52" s="285" t="s">
        <v>382</v>
      </c>
      <c r="I52" s="365"/>
      <c r="J52" s="270"/>
      <c r="K52" s="390">
        <f>SUM(K53+K60+K73+K78+K87+K90+K96)</f>
        <v>77384</v>
      </c>
      <c r="L52" s="390">
        <f>SUM(L53+L60+L73+L78+L87+L90+L96)</f>
        <v>0</v>
      </c>
      <c r="M52" s="384">
        <f t="shared" si="0"/>
        <v>77384</v>
      </c>
    </row>
    <row r="53" spans="1:13" ht="27.95" customHeight="1" x14ac:dyDescent="0.15">
      <c r="A53" s="660"/>
      <c r="B53" s="660"/>
      <c r="C53" s="663"/>
      <c r="D53" s="28" t="s">
        <v>33</v>
      </c>
      <c r="E53" s="33"/>
      <c r="F53" s="701"/>
      <c r="G53" s="694"/>
      <c r="H53" s="285"/>
      <c r="I53" s="275" t="s">
        <v>33</v>
      </c>
      <c r="J53" s="268"/>
      <c r="K53" s="354">
        <f>SUM(K54+K57)</f>
        <v>41253</v>
      </c>
      <c r="L53" s="354">
        <f>SUM(L54+L57)</f>
        <v>0</v>
      </c>
      <c r="M53" s="355">
        <f t="shared" si="0"/>
        <v>41253</v>
      </c>
    </row>
    <row r="54" spans="1:13" ht="27.95" customHeight="1" x14ac:dyDescent="0.15">
      <c r="A54" s="660"/>
      <c r="B54" s="660"/>
      <c r="C54" s="663"/>
      <c r="D54" s="665"/>
      <c r="E54" s="33" t="s">
        <v>31</v>
      </c>
      <c r="F54" s="701"/>
      <c r="G54" s="694"/>
      <c r="H54" s="285"/>
      <c r="I54" s="696" t="s">
        <v>383</v>
      </c>
      <c r="J54" s="265" t="s">
        <v>31</v>
      </c>
      <c r="K54" s="354">
        <f>SUM(K55+K56)</f>
        <v>39513</v>
      </c>
      <c r="L54" s="354">
        <f>SUM(L55+L56)</f>
        <v>0</v>
      </c>
      <c r="M54" s="355">
        <f t="shared" si="0"/>
        <v>39513</v>
      </c>
    </row>
    <row r="55" spans="1:13" ht="27.95" customHeight="1" x14ac:dyDescent="0.15">
      <c r="A55" s="660"/>
      <c r="B55" s="660"/>
      <c r="C55" s="663"/>
      <c r="D55" s="666"/>
      <c r="E55" s="33" t="s">
        <v>34</v>
      </c>
      <c r="F55" s="701"/>
      <c r="G55" s="694"/>
      <c r="H55" s="285"/>
      <c r="I55" s="696"/>
      <c r="J55" s="265" t="s">
        <v>384</v>
      </c>
      <c r="K55" s="354">
        <v>0</v>
      </c>
      <c r="L55" s="354">
        <v>0</v>
      </c>
      <c r="M55" s="355">
        <f t="shared" si="0"/>
        <v>0</v>
      </c>
    </row>
    <row r="56" spans="1:13" ht="27.95" customHeight="1" x14ac:dyDescent="0.15">
      <c r="A56" s="660"/>
      <c r="B56" s="660"/>
      <c r="C56" s="663"/>
      <c r="D56" s="666"/>
      <c r="E56" s="33" t="s">
        <v>35</v>
      </c>
      <c r="F56" s="701"/>
      <c r="G56" s="694"/>
      <c r="H56" s="285"/>
      <c r="I56" s="696"/>
      <c r="J56" s="265" t="s">
        <v>385</v>
      </c>
      <c r="K56" s="354">
        <v>39513</v>
      </c>
      <c r="L56" s="354">
        <v>0</v>
      </c>
      <c r="M56" s="355">
        <f t="shared" si="0"/>
        <v>39513</v>
      </c>
    </row>
    <row r="57" spans="1:13" ht="27.95" customHeight="1" x14ac:dyDescent="0.15">
      <c r="A57" s="660"/>
      <c r="B57" s="660"/>
      <c r="C57" s="663"/>
      <c r="D57" s="666"/>
      <c r="E57" s="33"/>
      <c r="F57" s="290"/>
      <c r="G57" s="288"/>
      <c r="H57" s="285"/>
      <c r="I57" s="696"/>
      <c r="J57" s="265" t="s">
        <v>386</v>
      </c>
      <c r="K57" s="354">
        <f>SUM(K58+K59)</f>
        <v>1740</v>
      </c>
      <c r="L57" s="354">
        <f>SUM(L58+L59)</f>
        <v>0</v>
      </c>
      <c r="M57" s="355">
        <f t="shared" si="0"/>
        <v>1740</v>
      </c>
    </row>
    <row r="58" spans="1:13" ht="27.95" customHeight="1" x14ac:dyDescent="0.15">
      <c r="A58" s="660"/>
      <c r="B58" s="660"/>
      <c r="C58" s="663"/>
      <c r="D58" s="666"/>
      <c r="E58" s="33"/>
      <c r="F58" s="290"/>
      <c r="G58" s="288"/>
      <c r="H58" s="285"/>
      <c r="I58" s="696"/>
      <c r="J58" s="265" t="s">
        <v>387</v>
      </c>
      <c r="K58" s="354">
        <v>0</v>
      </c>
      <c r="L58" s="354">
        <v>0</v>
      </c>
      <c r="M58" s="355">
        <f t="shared" si="0"/>
        <v>0</v>
      </c>
    </row>
    <row r="59" spans="1:13" ht="27.95" customHeight="1" x14ac:dyDescent="0.15">
      <c r="A59" s="660"/>
      <c r="B59" s="660"/>
      <c r="C59" s="663"/>
      <c r="D59" s="666"/>
      <c r="E59" s="33"/>
      <c r="F59" s="290"/>
      <c r="G59" s="288"/>
      <c r="H59" s="285"/>
      <c r="I59" s="697"/>
      <c r="J59" s="265" t="s">
        <v>388</v>
      </c>
      <c r="K59" s="354">
        <v>1740</v>
      </c>
      <c r="L59" s="354">
        <v>0</v>
      </c>
      <c r="M59" s="355">
        <f t="shared" si="0"/>
        <v>1740</v>
      </c>
    </row>
    <row r="60" spans="1:13" ht="27.95" customHeight="1" x14ac:dyDescent="0.15">
      <c r="A60" s="660"/>
      <c r="B60" s="660"/>
      <c r="C60" s="663"/>
      <c r="D60" s="666"/>
      <c r="E60" s="33" t="s">
        <v>32</v>
      </c>
      <c r="F60" s="290"/>
      <c r="G60" s="288"/>
      <c r="H60" s="285"/>
      <c r="I60" s="695" t="s">
        <v>401</v>
      </c>
      <c r="J60" s="265"/>
      <c r="K60" s="354">
        <f>SUM(K61+K64+K67+K70)</f>
        <v>4583</v>
      </c>
      <c r="L60" s="354">
        <f>SUM(L61+L64+L67+L70)</f>
        <v>0</v>
      </c>
      <c r="M60" s="355">
        <f t="shared" si="0"/>
        <v>4583</v>
      </c>
    </row>
    <row r="61" spans="1:13" ht="27.95" customHeight="1" x14ac:dyDescent="0.15">
      <c r="A61" s="660"/>
      <c r="B61" s="660"/>
      <c r="C61" s="663"/>
      <c r="D61" s="666"/>
      <c r="E61" s="33"/>
      <c r="F61" s="290"/>
      <c r="G61" s="288"/>
      <c r="H61" s="285"/>
      <c r="I61" s="696"/>
      <c r="J61" s="265" t="s">
        <v>389</v>
      </c>
      <c r="K61" s="354">
        <f>SUM(K62+K63)</f>
        <v>0</v>
      </c>
      <c r="L61" s="354">
        <f>SUM(L62+L63)</f>
        <v>0</v>
      </c>
      <c r="M61" s="355">
        <f t="shared" si="0"/>
        <v>0</v>
      </c>
    </row>
    <row r="62" spans="1:13" ht="27.95" customHeight="1" x14ac:dyDescent="0.15">
      <c r="A62" s="660"/>
      <c r="B62" s="660"/>
      <c r="C62" s="663"/>
      <c r="D62" s="666"/>
      <c r="E62" s="33" t="s">
        <v>34</v>
      </c>
      <c r="F62" s="290"/>
      <c r="G62" s="288"/>
      <c r="H62" s="285"/>
      <c r="I62" s="696"/>
      <c r="J62" s="265" t="s">
        <v>390</v>
      </c>
      <c r="K62" s="354">
        <v>0</v>
      </c>
      <c r="L62" s="354">
        <v>0</v>
      </c>
      <c r="M62" s="355">
        <f t="shared" si="0"/>
        <v>0</v>
      </c>
    </row>
    <row r="63" spans="1:13" ht="27.95" customHeight="1" thickBot="1" x14ac:dyDescent="0.2">
      <c r="A63" s="661"/>
      <c r="B63" s="661"/>
      <c r="C63" s="669"/>
      <c r="D63" s="668"/>
      <c r="E63" s="35" t="s">
        <v>35</v>
      </c>
      <c r="F63" s="290"/>
      <c r="G63" s="288"/>
      <c r="H63" s="285"/>
      <c r="I63" s="696"/>
      <c r="J63" s="265" t="s">
        <v>391</v>
      </c>
      <c r="K63" s="354">
        <v>0</v>
      </c>
      <c r="L63" s="354">
        <v>0</v>
      </c>
      <c r="M63" s="355">
        <f t="shared" si="0"/>
        <v>0</v>
      </c>
    </row>
    <row r="64" spans="1:13" ht="27.95" customHeight="1" x14ac:dyDescent="0.15">
      <c r="A64" s="201"/>
      <c r="B64" s="80"/>
      <c r="C64" s="313"/>
      <c r="D64" s="314"/>
      <c r="E64" s="314"/>
      <c r="F64" s="290"/>
      <c r="G64" s="288"/>
      <c r="H64" s="285"/>
      <c r="I64" s="696"/>
      <c r="J64" s="265" t="s">
        <v>392</v>
      </c>
      <c r="K64" s="354">
        <f>SUM(K65+K66)</f>
        <v>4390</v>
      </c>
      <c r="L64" s="354">
        <f>SUM(L65+L66)</f>
        <v>0</v>
      </c>
      <c r="M64" s="355">
        <f t="shared" si="0"/>
        <v>4390</v>
      </c>
    </row>
    <row r="65" spans="1:13" ht="27.95" customHeight="1" x14ac:dyDescent="0.15">
      <c r="A65" s="201"/>
      <c r="B65" s="80"/>
      <c r="C65" s="313"/>
      <c r="D65" s="314"/>
      <c r="E65" s="314"/>
      <c r="F65" s="290"/>
      <c r="G65" s="288"/>
      <c r="H65" s="285"/>
      <c r="I65" s="696"/>
      <c r="J65" s="265" t="s">
        <v>393</v>
      </c>
      <c r="K65" s="354">
        <v>0</v>
      </c>
      <c r="L65" s="354">
        <v>0</v>
      </c>
      <c r="M65" s="355">
        <f t="shared" si="0"/>
        <v>0</v>
      </c>
    </row>
    <row r="66" spans="1:13" ht="27.95" customHeight="1" x14ac:dyDescent="0.15">
      <c r="A66" s="201"/>
      <c r="B66" s="80"/>
      <c r="C66" s="313"/>
      <c r="D66" s="314"/>
      <c r="E66" s="314"/>
      <c r="F66" s="290"/>
      <c r="G66" s="288"/>
      <c r="H66" s="285"/>
      <c r="I66" s="696"/>
      <c r="J66" s="265" t="s">
        <v>394</v>
      </c>
      <c r="K66" s="354">
        <v>4390</v>
      </c>
      <c r="L66" s="354">
        <v>0</v>
      </c>
      <c r="M66" s="355">
        <f t="shared" si="0"/>
        <v>4390</v>
      </c>
    </row>
    <row r="67" spans="1:13" ht="27.95" customHeight="1" x14ac:dyDescent="0.15">
      <c r="A67" s="201"/>
      <c r="B67" s="80"/>
      <c r="C67" s="313"/>
      <c r="D67" s="314"/>
      <c r="E67" s="314"/>
      <c r="F67" s="290"/>
      <c r="G67" s="288"/>
      <c r="H67" s="285"/>
      <c r="I67" s="696"/>
      <c r="J67" s="265" t="s">
        <v>395</v>
      </c>
      <c r="K67" s="354">
        <f>SUM(K68+K69)</f>
        <v>0</v>
      </c>
      <c r="L67" s="354">
        <f>SUM(L68+L69)</f>
        <v>0</v>
      </c>
      <c r="M67" s="355">
        <f t="shared" si="0"/>
        <v>0</v>
      </c>
    </row>
    <row r="68" spans="1:13" ht="27.95" customHeight="1" x14ac:dyDescent="0.15">
      <c r="A68" s="201"/>
      <c r="B68" s="80"/>
      <c r="C68" s="313"/>
      <c r="D68" s="314"/>
      <c r="E68" s="314"/>
      <c r="F68" s="290"/>
      <c r="G68" s="288"/>
      <c r="H68" s="285"/>
      <c r="I68" s="696"/>
      <c r="J68" s="265" t="s">
        <v>396</v>
      </c>
      <c r="K68" s="354">
        <v>0</v>
      </c>
      <c r="L68" s="354">
        <v>0</v>
      </c>
      <c r="M68" s="355">
        <f t="shared" si="0"/>
        <v>0</v>
      </c>
    </row>
    <row r="69" spans="1:13" ht="27.95" customHeight="1" x14ac:dyDescent="0.15">
      <c r="A69" s="201"/>
      <c r="B69" s="80"/>
      <c r="C69" s="313"/>
      <c r="D69" s="314"/>
      <c r="E69" s="314"/>
      <c r="F69" s="290"/>
      <c r="G69" s="288"/>
      <c r="H69" s="285"/>
      <c r="I69" s="696"/>
      <c r="J69" s="265" t="s">
        <v>397</v>
      </c>
      <c r="K69" s="354">
        <v>0</v>
      </c>
      <c r="L69" s="354">
        <v>0</v>
      </c>
      <c r="M69" s="355">
        <f t="shared" si="0"/>
        <v>0</v>
      </c>
    </row>
    <row r="70" spans="1:13" ht="27.95" customHeight="1" x14ac:dyDescent="0.15">
      <c r="A70" s="201"/>
      <c r="B70" s="80"/>
      <c r="C70" s="313"/>
      <c r="D70" s="314"/>
      <c r="E70" s="314"/>
      <c r="F70" s="290"/>
      <c r="G70" s="288"/>
      <c r="H70" s="285"/>
      <c r="I70" s="696"/>
      <c r="J70" s="265" t="s">
        <v>398</v>
      </c>
      <c r="K70" s="354">
        <f>SUM(K71+K72)</f>
        <v>193</v>
      </c>
      <c r="L70" s="354">
        <f>SUM(L71+L72)</f>
        <v>0</v>
      </c>
      <c r="M70" s="355">
        <f t="shared" ref="M70:M133" si="1">SUM(K70-L70)</f>
        <v>193</v>
      </c>
    </row>
    <row r="71" spans="1:13" ht="27.95" customHeight="1" x14ac:dyDescent="0.15">
      <c r="A71" s="201"/>
      <c r="B71" s="80"/>
      <c r="C71" s="313"/>
      <c r="D71" s="314"/>
      <c r="E71" s="314"/>
      <c r="F71" s="290"/>
      <c r="G71" s="288"/>
      <c r="H71" s="285"/>
      <c r="I71" s="696"/>
      <c r="J71" s="265" t="s">
        <v>400</v>
      </c>
      <c r="K71" s="354">
        <v>0</v>
      </c>
      <c r="L71" s="354">
        <v>0</v>
      </c>
      <c r="M71" s="355">
        <f t="shared" si="1"/>
        <v>0</v>
      </c>
    </row>
    <row r="72" spans="1:13" ht="27.95" customHeight="1" x14ac:dyDescent="0.15">
      <c r="A72" s="201"/>
      <c r="B72" s="80"/>
      <c r="C72" s="313"/>
      <c r="D72" s="314"/>
      <c r="E72" s="314"/>
      <c r="F72" s="290"/>
      <c r="G72" s="288"/>
      <c r="H72" s="285"/>
      <c r="I72" s="697"/>
      <c r="J72" s="265" t="s">
        <v>399</v>
      </c>
      <c r="K72" s="354">
        <v>193</v>
      </c>
      <c r="L72" s="354">
        <v>0</v>
      </c>
      <c r="M72" s="355">
        <f t="shared" si="1"/>
        <v>193</v>
      </c>
    </row>
    <row r="73" spans="1:13" ht="27.95" customHeight="1" x14ac:dyDescent="0.15">
      <c r="A73" s="201"/>
      <c r="B73" s="80"/>
      <c r="C73" s="313"/>
      <c r="D73" s="314"/>
      <c r="E73" s="314"/>
      <c r="F73" s="290"/>
      <c r="G73" s="288"/>
      <c r="H73" s="285"/>
      <c r="I73" s="287" t="s">
        <v>402</v>
      </c>
      <c r="J73" s="279"/>
      <c r="K73" s="354">
        <f>SUM(K74+K76)</f>
        <v>24866</v>
      </c>
      <c r="L73" s="354">
        <f>SUM(L74+L76)</f>
        <v>0</v>
      </c>
      <c r="M73" s="355">
        <f t="shared" si="1"/>
        <v>24866</v>
      </c>
    </row>
    <row r="74" spans="1:13" ht="27.95" customHeight="1" x14ac:dyDescent="0.15">
      <c r="A74" s="201"/>
      <c r="B74" s="80"/>
      <c r="C74" s="313"/>
      <c r="D74" s="314"/>
      <c r="E74" s="314"/>
      <c r="F74" s="290"/>
      <c r="G74" s="288"/>
      <c r="H74" s="285"/>
      <c r="I74" s="276" t="s">
        <v>383</v>
      </c>
      <c r="J74" s="265" t="s">
        <v>31</v>
      </c>
      <c r="K74" s="354">
        <f>SUM(K75)</f>
        <v>24866</v>
      </c>
      <c r="L74" s="354">
        <f>SUM(L75)</f>
        <v>0</v>
      </c>
      <c r="M74" s="355">
        <f t="shared" si="1"/>
        <v>24866</v>
      </c>
    </row>
    <row r="75" spans="1:13" ht="27.95" customHeight="1" x14ac:dyDescent="0.15">
      <c r="A75" s="201"/>
      <c r="B75" s="80"/>
      <c r="C75" s="313"/>
      <c r="D75" s="314"/>
      <c r="E75" s="314"/>
      <c r="F75" s="290"/>
      <c r="G75" s="288"/>
      <c r="H75" s="285"/>
      <c r="I75" s="276"/>
      <c r="J75" s="265" t="s">
        <v>685</v>
      </c>
      <c r="K75" s="354">
        <v>24866</v>
      </c>
      <c r="L75" s="354">
        <v>0</v>
      </c>
      <c r="M75" s="355">
        <f t="shared" si="1"/>
        <v>24866</v>
      </c>
    </row>
    <row r="76" spans="1:13" ht="27.95" customHeight="1" x14ac:dyDescent="0.15">
      <c r="A76" s="201"/>
      <c r="B76" s="80"/>
      <c r="C76" s="313"/>
      <c r="D76" s="314"/>
      <c r="E76" s="314"/>
      <c r="F76" s="290"/>
      <c r="G76" s="288"/>
      <c r="H76" s="285"/>
      <c r="I76" s="276"/>
      <c r="J76" s="265" t="s">
        <v>386</v>
      </c>
      <c r="K76" s="354">
        <f>SUM(K77)</f>
        <v>0</v>
      </c>
      <c r="L76" s="354">
        <f>SUM(L77)</f>
        <v>0</v>
      </c>
      <c r="M76" s="355">
        <f t="shared" si="1"/>
        <v>0</v>
      </c>
    </row>
    <row r="77" spans="1:13" ht="27.95" customHeight="1" x14ac:dyDescent="0.15">
      <c r="A77" s="201"/>
      <c r="B77" s="80"/>
      <c r="C77" s="313"/>
      <c r="D77" s="314"/>
      <c r="E77" s="314"/>
      <c r="F77" s="290"/>
      <c r="G77" s="288"/>
      <c r="H77" s="285"/>
      <c r="I77" s="277"/>
      <c r="J77" s="61" t="s">
        <v>686</v>
      </c>
      <c r="K77" s="354">
        <v>0</v>
      </c>
      <c r="L77" s="354">
        <v>0</v>
      </c>
      <c r="M77" s="355">
        <f t="shared" si="1"/>
        <v>0</v>
      </c>
    </row>
    <row r="78" spans="1:13" ht="27.95" customHeight="1" x14ac:dyDescent="0.15">
      <c r="A78" s="201"/>
      <c r="B78" s="80"/>
      <c r="C78" s="313"/>
      <c r="D78" s="314"/>
      <c r="E78" s="314"/>
      <c r="F78" s="290"/>
      <c r="G78" s="288"/>
      <c r="H78" s="285"/>
      <c r="I78" s="695" t="s">
        <v>404</v>
      </c>
      <c r="J78" s="265"/>
      <c r="K78" s="354">
        <f>SUM(K79+K81+K83+K85)</f>
        <v>2762</v>
      </c>
      <c r="L78" s="354">
        <f>SUM(L79+L81+L83+L85)</f>
        <v>0</v>
      </c>
      <c r="M78" s="355">
        <f t="shared" si="1"/>
        <v>2762</v>
      </c>
    </row>
    <row r="79" spans="1:13" ht="27.95" customHeight="1" x14ac:dyDescent="0.15">
      <c r="A79" s="201"/>
      <c r="B79" s="80"/>
      <c r="C79" s="313"/>
      <c r="D79" s="314"/>
      <c r="E79" s="314"/>
      <c r="F79" s="290"/>
      <c r="G79" s="288"/>
      <c r="H79" s="285"/>
      <c r="I79" s="696"/>
      <c r="J79" s="265" t="s">
        <v>389</v>
      </c>
      <c r="K79" s="354">
        <f>SUM(K80)</f>
        <v>0</v>
      </c>
      <c r="L79" s="354">
        <f>SUM(L80)</f>
        <v>0</v>
      </c>
      <c r="M79" s="355">
        <f t="shared" si="1"/>
        <v>0</v>
      </c>
    </row>
    <row r="80" spans="1:13" ht="27.95" customHeight="1" x14ac:dyDescent="0.15">
      <c r="A80" s="201"/>
      <c r="B80" s="80"/>
      <c r="C80" s="313"/>
      <c r="D80" s="314"/>
      <c r="E80" s="314"/>
      <c r="F80" s="290"/>
      <c r="G80" s="288"/>
      <c r="H80" s="285"/>
      <c r="I80" s="696"/>
      <c r="J80" s="265" t="s">
        <v>685</v>
      </c>
      <c r="K80" s="354">
        <v>0</v>
      </c>
      <c r="L80" s="354">
        <v>0</v>
      </c>
      <c r="M80" s="355">
        <f t="shared" si="1"/>
        <v>0</v>
      </c>
    </row>
    <row r="81" spans="1:13" ht="27.95" customHeight="1" x14ac:dyDescent="0.15">
      <c r="A81" s="201"/>
      <c r="B81" s="80"/>
      <c r="C81" s="313"/>
      <c r="D81" s="314"/>
      <c r="E81" s="314"/>
      <c r="F81" s="290"/>
      <c r="G81" s="288"/>
      <c r="H81" s="285"/>
      <c r="I81" s="696"/>
      <c r="J81" s="265" t="s">
        <v>392</v>
      </c>
      <c r="K81" s="354">
        <f>SUM(K82)</f>
        <v>2762</v>
      </c>
      <c r="L81" s="354">
        <f>SUM(L82)</f>
        <v>0</v>
      </c>
      <c r="M81" s="355">
        <f t="shared" si="1"/>
        <v>2762</v>
      </c>
    </row>
    <row r="82" spans="1:13" ht="27.95" customHeight="1" x14ac:dyDescent="0.15">
      <c r="A82" s="201"/>
      <c r="B82" s="80"/>
      <c r="C82" s="313"/>
      <c r="D82" s="314"/>
      <c r="E82" s="314"/>
      <c r="F82" s="290"/>
      <c r="G82" s="288"/>
      <c r="H82" s="285"/>
      <c r="I82" s="696"/>
      <c r="J82" s="265" t="s">
        <v>685</v>
      </c>
      <c r="K82" s="354">
        <v>2762</v>
      </c>
      <c r="L82" s="354">
        <v>0</v>
      </c>
      <c r="M82" s="355">
        <f t="shared" si="1"/>
        <v>2762</v>
      </c>
    </row>
    <row r="83" spans="1:13" ht="27.95" customHeight="1" x14ac:dyDescent="0.15">
      <c r="A83" s="201"/>
      <c r="B83" s="80"/>
      <c r="C83" s="313"/>
      <c r="D83" s="314"/>
      <c r="E83" s="314"/>
      <c r="F83" s="290"/>
      <c r="G83" s="288"/>
      <c r="H83" s="285"/>
      <c r="I83" s="696"/>
      <c r="J83" s="265" t="s">
        <v>395</v>
      </c>
      <c r="K83" s="354">
        <f>SUM(K84)</f>
        <v>0</v>
      </c>
      <c r="L83" s="354">
        <f>SUM(L84)</f>
        <v>0</v>
      </c>
      <c r="M83" s="355">
        <f t="shared" si="1"/>
        <v>0</v>
      </c>
    </row>
    <row r="84" spans="1:13" ht="27.95" customHeight="1" x14ac:dyDescent="0.15">
      <c r="A84" s="201"/>
      <c r="B84" s="80"/>
      <c r="C84" s="313"/>
      <c r="D84" s="314"/>
      <c r="E84" s="314"/>
      <c r="F84" s="290"/>
      <c r="G84" s="288"/>
      <c r="H84" s="285"/>
      <c r="I84" s="696"/>
      <c r="J84" s="61" t="s">
        <v>686</v>
      </c>
      <c r="K84" s="354">
        <v>0</v>
      </c>
      <c r="L84" s="354">
        <v>0</v>
      </c>
      <c r="M84" s="355">
        <f t="shared" si="1"/>
        <v>0</v>
      </c>
    </row>
    <row r="85" spans="1:13" ht="27.95" customHeight="1" x14ac:dyDescent="0.15">
      <c r="A85" s="201"/>
      <c r="B85" s="80"/>
      <c r="C85" s="313"/>
      <c r="D85" s="314"/>
      <c r="E85" s="314"/>
      <c r="F85" s="290"/>
      <c r="G85" s="288"/>
      <c r="H85" s="285"/>
      <c r="I85" s="696"/>
      <c r="J85" s="265" t="s">
        <v>405</v>
      </c>
      <c r="K85" s="354">
        <f>SUM(K86)</f>
        <v>0</v>
      </c>
      <c r="L85" s="354">
        <f>SUM(L86)</f>
        <v>0</v>
      </c>
      <c r="M85" s="355">
        <f t="shared" si="1"/>
        <v>0</v>
      </c>
    </row>
    <row r="86" spans="1:13" ht="27.95" customHeight="1" x14ac:dyDescent="0.15">
      <c r="A86" s="201"/>
      <c r="B86" s="80"/>
      <c r="C86" s="313"/>
      <c r="D86" s="314"/>
      <c r="E86" s="314"/>
      <c r="F86" s="291"/>
      <c r="G86" s="289"/>
      <c r="H86" s="286"/>
      <c r="I86" s="697"/>
      <c r="J86" s="61" t="s">
        <v>686</v>
      </c>
      <c r="K86" s="354">
        <v>0</v>
      </c>
      <c r="L86" s="354">
        <v>0</v>
      </c>
      <c r="M86" s="355">
        <f t="shared" si="1"/>
        <v>0</v>
      </c>
    </row>
    <row r="87" spans="1:13" ht="27.95" customHeight="1" x14ac:dyDescent="0.15">
      <c r="A87" s="201"/>
      <c r="B87" s="80"/>
      <c r="C87" s="313"/>
      <c r="D87" s="314"/>
      <c r="E87" s="314"/>
      <c r="F87" s="290"/>
      <c r="G87" s="288"/>
      <c r="H87" s="285"/>
      <c r="I87" s="695" t="s">
        <v>36</v>
      </c>
      <c r="J87" s="265"/>
      <c r="K87" s="354">
        <f>SUM(K88+K89)</f>
        <v>0</v>
      </c>
      <c r="L87" s="354">
        <f>SUM(L88+L89)</f>
        <v>0</v>
      </c>
      <c r="M87" s="355">
        <f t="shared" si="1"/>
        <v>0</v>
      </c>
    </row>
    <row r="88" spans="1:13" ht="27.95" customHeight="1" x14ac:dyDescent="0.15">
      <c r="A88" s="201"/>
      <c r="B88" s="80"/>
      <c r="C88" s="313"/>
      <c r="D88" s="314"/>
      <c r="E88" s="314"/>
      <c r="F88" s="290"/>
      <c r="G88" s="288"/>
      <c r="H88" s="285"/>
      <c r="I88" s="696"/>
      <c r="J88" s="265" t="s">
        <v>409</v>
      </c>
      <c r="K88" s="354">
        <v>0</v>
      </c>
      <c r="L88" s="354">
        <v>0</v>
      </c>
      <c r="M88" s="355">
        <f t="shared" si="1"/>
        <v>0</v>
      </c>
    </row>
    <row r="89" spans="1:13" ht="27.95" customHeight="1" x14ac:dyDescent="0.15">
      <c r="A89" s="201"/>
      <c r="B89" s="80"/>
      <c r="C89" s="313"/>
      <c r="D89" s="314"/>
      <c r="E89" s="314"/>
      <c r="F89" s="290"/>
      <c r="G89" s="288"/>
      <c r="H89" s="285"/>
      <c r="I89" s="697"/>
      <c r="J89" s="265" t="s">
        <v>410</v>
      </c>
      <c r="K89" s="354">
        <v>0</v>
      </c>
      <c r="L89" s="354">
        <v>0</v>
      </c>
      <c r="M89" s="355">
        <f t="shared" si="1"/>
        <v>0</v>
      </c>
    </row>
    <row r="90" spans="1:13" ht="27.95" customHeight="1" x14ac:dyDescent="0.15">
      <c r="A90" s="201"/>
      <c r="B90" s="80"/>
      <c r="C90" s="313"/>
      <c r="D90" s="314"/>
      <c r="E90" s="314"/>
      <c r="F90" s="290"/>
      <c r="G90" s="288"/>
      <c r="H90" s="285"/>
      <c r="I90" s="695" t="s">
        <v>37</v>
      </c>
      <c r="J90" s="265"/>
      <c r="K90" s="354">
        <f>SUM(K91+K92+K93+K94+K95)</f>
        <v>3920</v>
      </c>
      <c r="L90" s="354">
        <f>SUM(L91+L92+L93+L94+L95)</f>
        <v>0</v>
      </c>
      <c r="M90" s="355">
        <f t="shared" si="1"/>
        <v>3920</v>
      </c>
    </row>
    <row r="91" spans="1:13" ht="27.95" customHeight="1" x14ac:dyDescent="0.15">
      <c r="A91" s="201"/>
      <c r="B91" s="80"/>
      <c r="C91" s="313"/>
      <c r="D91" s="314"/>
      <c r="E91" s="314"/>
      <c r="F91" s="290"/>
      <c r="G91" s="288"/>
      <c r="H91" s="285"/>
      <c r="I91" s="696"/>
      <c r="J91" s="265" t="s">
        <v>39</v>
      </c>
      <c r="K91" s="354">
        <v>0</v>
      </c>
      <c r="L91" s="354">
        <v>0</v>
      </c>
      <c r="M91" s="355">
        <f t="shared" si="1"/>
        <v>0</v>
      </c>
    </row>
    <row r="92" spans="1:13" ht="27.95" customHeight="1" x14ac:dyDescent="0.15">
      <c r="A92" s="201"/>
      <c r="B92" s="80"/>
      <c r="C92" s="313"/>
      <c r="D92" s="314"/>
      <c r="E92" s="314"/>
      <c r="F92" s="290"/>
      <c r="G92" s="288"/>
      <c r="H92" s="285"/>
      <c r="I92" s="696"/>
      <c r="J92" s="265" t="s">
        <v>411</v>
      </c>
      <c r="K92" s="354">
        <v>0</v>
      </c>
      <c r="L92" s="354">
        <v>0</v>
      </c>
      <c r="M92" s="355">
        <f t="shared" si="1"/>
        <v>0</v>
      </c>
    </row>
    <row r="93" spans="1:13" ht="27.95" customHeight="1" x14ac:dyDescent="0.15">
      <c r="A93" s="201"/>
      <c r="B93" s="80"/>
      <c r="C93" s="313"/>
      <c r="D93" s="314"/>
      <c r="E93" s="314"/>
      <c r="F93" s="290"/>
      <c r="G93" s="288"/>
      <c r="H93" s="285"/>
      <c r="I93" s="696"/>
      <c r="J93" s="265" t="s">
        <v>412</v>
      </c>
      <c r="K93" s="354">
        <v>0</v>
      </c>
      <c r="L93" s="354">
        <v>0</v>
      </c>
      <c r="M93" s="355">
        <f t="shared" si="1"/>
        <v>0</v>
      </c>
    </row>
    <row r="94" spans="1:13" ht="27.95" customHeight="1" x14ac:dyDescent="0.15">
      <c r="A94" s="201"/>
      <c r="B94" s="80"/>
      <c r="C94" s="313"/>
      <c r="D94" s="314"/>
      <c r="E94" s="314"/>
      <c r="F94" s="290"/>
      <c r="G94" s="288"/>
      <c r="H94" s="285"/>
      <c r="I94" s="696"/>
      <c r="J94" s="265" t="s">
        <v>413</v>
      </c>
      <c r="K94" s="354">
        <v>3920</v>
      </c>
      <c r="L94" s="354">
        <v>0</v>
      </c>
      <c r="M94" s="355">
        <f t="shared" si="1"/>
        <v>3920</v>
      </c>
    </row>
    <row r="95" spans="1:13" ht="27.95" customHeight="1" x14ac:dyDescent="0.15">
      <c r="A95" s="201"/>
      <c r="B95" s="80"/>
      <c r="C95" s="313"/>
      <c r="D95" s="314"/>
      <c r="E95" s="314"/>
      <c r="F95" s="290"/>
      <c r="G95" s="288"/>
      <c r="H95" s="285"/>
      <c r="I95" s="697"/>
      <c r="J95" s="265" t="s">
        <v>41</v>
      </c>
      <c r="K95" s="354">
        <v>0</v>
      </c>
      <c r="L95" s="354">
        <v>0</v>
      </c>
      <c r="M95" s="355">
        <f t="shared" si="1"/>
        <v>0</v>
      </c>
    </row>
    <row r="96" spans="1:13" ht="27.95" customHeight="1" x14ac:dyDescent="0.15">
      <c r="A96" s="201"/>
      <c r="B96" s="80"/>
      <c r="C96" s="313"/>
      <c r="D96" s="314"/>
      <c r="E96" s="314"/>
      <c r="F96" s="290"/>
      <c r="G96" s="288"/>
      <c r="H96" s="285"/>
      <c r="I96" s="696" t="s">
        <v>26</v>
      </c>
      <c r="J96" s="270"/>
      <c r="K96" s="356">
        <f>SUM(K97+K98+K99+K100)</f>
        <v>0</v>
      </c>
      <c r="L96" s="356">
        <f>SUM(L97+L98+L99+L100)</f>
        <v>0</v>
      </c>
      <c r="M96" s="355">
        <f t="shared" si="1"/>
        <v>0</v>
      </c>
    </row>
    <row r="97" spans="1:13" ht="27.95" customHeight="1" x14ac:dyDescent="0.15">
      <c r="A97" s="201"/>
      <c r="B97" s="80"/>
      <c r="C97" s="313"/>
      <c r="D97" s="314"/>
      <c r="E97" s="314"/>
      <c r="F97" s="701" t="s">
        <v>677</v>
      </c>
      <c r="G97" s="694" t="s">
        <v>4</v>
      </c>
      <c r="H97" s="285"/>
      <c r="I97" s="696"/>
      <c r="J97" s="265" t="s">
        <v>414</v>
      </c>
      <c r="K97" s="354">
        <v>0</v>
      </c>
      <c r="L97" s="354">
        <v>0</v>
      </c>
      <c r="M97" s="355">
        <f t="shared" si="1"/>
        <v>0</v>
      </c>
    </row>
    <row r="98" spans="1:13" ht="27.95" customHeight="1" x14ac:dyDescent="0.15">
      <c r="A98" s="201"/>
      <c r="B98" s="80"/>
      <c r="C98" s="313"/>
      <c r="D98" s="314"/>
      <c r="E98" s="314"/>
      <c r="F98" s="701"/>
      <c r="G98" s="694"/>
      <c r="H98" s="285"/>
      <c r="I98" s="696"/>
      <c r="J98" s="265" t="s">
        <v>44</v>
      </c>
      <c r="K98" s="354">
        <v>0</v>
      </c>
      <c r="L98" s="354">
        <v>0</v>
      </c>
      <c r="M98" s="355">
        <f t="shared" si="1"/>
        <v>0</v>
      </c>
    </row>
    <row r="99" spans="1:13" ht="27.95" customHeight="1" x14ac:dyDescent="0.15">
      <c r="A99" s="201"/>
      <c r="B99" s="80"/>
      <c r="C99" s="313"/>
      <c r="D99" s="314"/>
      <c r="E99" s="314"/>
      <c r="F99" s="701"/>
      <c r="G99" s="288"/>
      <c r="H99" s="285"/>
      <c r="I99" s="696"/>
      <c r="J99" s="265" t="s">
        <v>415</v>
      </c>
      <c r="K99" s="354">
        <v>0</v>
      </c>
      <c r="L99" s="354">
        <v>0</v>
      </c>
      <c r="M99" s="355">
        <f t="shared" si="1"/>
        <v>0</v>
      </c>
    </row>
    <row r="100" spans="1:13" ht="27.95" customHeight="1" thickBot="1" x14ac:dyDescent="0.2">
      <c r="A100" s="201"/>
      <c r="B100" s="80"/>
      <c r="C100" s="313"/>
      <c r="D100" s="314"/>
      <c r="E100" s="314"/>
      <c r="F100" s="701"/>
      <c r="G100" s="288"/>
      <c r="H100" s="381"/>
      <c r="I100" s="698"/>
      <c r="J100" s="377" t="s">
        <v>26</v>
      </c>
      <c r="K100" s="358">
        <v>0</v>
      </c>
      <c r="L100" s="358">
        <v>0</v>
      </c>
      <c r="M100" s="359">
        <f t="shared" si="1"/>
        <v>0</v>
      </c>
    </row>
    <row r="101" spans="1:13" ht="27.95" customHeight="1" x14ac:dyDescent="0.15">
      <c r="A101" s="201"/>
      <c r="B101" s="80"/>
      <c r="C101" s="313"/>
      <c r="D101" s="314"/>
      <c r="E101" s="314"/>
      <c r="F101" s="701"/>
      <c r="G101" s="288"/>
      <c r="H101" s="633" t="s">
        <v>417</v>
      </c>
      <c r="I101" s="365"/>
      <c r="J101" s="373"/>
      <c r="K101" s="356">
        <f>SUM(K102+K105+K107)</f>
        <v>0</v>
      </c>
      <c r="L101" s="356">
        <f>SUM(L102+L105+L107)</f>
        <v>0</v>
      </c>
      <c r="M101" s="378">
        <f t="shared" si="1"/>
        <v>0</v>
      </c>
    </row>
    <row r="102" spans="1:13" ht="27.95" customHeight="1" x14ac:dyDescent="0.15">
      <c r="A102" s="201"/>
      <c r="B102" s="80"/>
      <c r="C102" s="313"/>
      <c r="D102" s="314"/>
      <c r="E102" s="314"/>
      <c r="F102" s="701"/>
      <c r="G102" s="288"/>
      <c r="H102" s="633"/>
      <c r="I102" s="695" t="s">
        <v>418</v>
      </c>
      <c r="J102" s="265"/>
      <c r="K102" s="354">
        <f>SUM(K103+K104)</f>
        <v>0</v>
      </c>
      <c r="L102" s="354">
        <f>SUM(L103+L104)</f>
        <v>0</v>
      </c>
      <c r="M102" s="355">
        <f t="shared" si="1"/>
        <v>0</v>
      </c>
    </row>
    <row r="103" spans="1:13" ht="27.95" customHeight="1" x14ac:dyDescent="0.15">
      <c r="A103" s="201"/>
      <c r="B103" s="80"/>
      <c r="C103" s="313"/>
      <c r="D103" s="314"/>
      <c r="E103" s="314"/>
      <c r="F103" s="701"/>
      <c r="G103" s="288"/>
      <c r="H103" s="633"/>
      <c r="I103" s="696"/>
      <c r="J103" s="265" t="s">
        <v>419</v>
      </c>
      <c r="K103" s="354">
        <v>0</v>
      </c>
      <c r="L103" s="354">
        <v>0</v>
      </c>
      <c r="M103" s="355">
        <f t="shared" si="1"/>
        <v>0</v>
      </c>
    </row>
    <row r="104" spans="1:13" ht="27.95" customHeight="1" x14ac:dyDescent="0.15">
      <c r="A104" s="201"/>
      <c r="B104" s="80"/>
      <c r="C104" s="313"/>
      <c r="D104" s="314"/>
      <c r="E104" s="314"/>
      <c r="F104" s="701"/>
      <c r="G104" s="288"/>
      <c r="H104" s="633"/>
      <c r="I104" s="697"/>
      <c r="J104" s="265" t="s">
        <v>422</v>
      </c>
      <c r="K104" s="354">
        <v>0</v>
      </c>
      <c r="L104" s="354">
        <v>0</v>
      </c>
      <c r="M104" s="355">
        <f t="shared" si="1"/>
        <v>0</v>
      </c>
    </row>
    <row r="105" spans="1:13" ht="27.95" customHeight="1" x14ac:dyDescent="0.15">
      <c r="A105" s="201"/>
      <c r="B105" s="80"/>
      <c r="C105" s="313"/>
      <c r="D105" s="314"/>
      <c r="E105" s="314"/>
      <c r="F105" s="701"/>
      <c r="G105" s="288"/>
      <c r="H105" s="633"/>
      <c r="I105" s="695" t="s">
        <v>47</v>
      </c>
      <c r="J105" s="265"/>
      <c r="K105" s="354">
        <f>SUM(K106)</f>
        <v>0</v>
      </c>
      <c r="L105" s="354">
        <f>SUM(L106)</f>
        <v>0</v>
      </c>
      <c r="M105" s="355">
        <f t="shared" si="1"/>
        <v>0</v>
      </c>
    </row>
    <row r="106" spans="1:13" ht="27.95" customHeight="1" x14ac:dyDescent="0.15">
      <c r="A106" s="201"/>
      <c r="B106" s="80"/>
      <c r="C106" s="313"/>
      <c r="D106" s="314"/>
      <c r="E106" s="314"/>
      <c r="F106" s="701"/>
      <c r="G106" s="288"/>
      <c r="H106" s="633"/>
      <c r="I106" s="697"/>
      <c r="J106" s="265" t="s">
        <v>47</v>
      </c>
      <c r="K106" s="354">
        <v>0</v>
      </c>
      <c r="L106" s="354">
        <v>0</v>
      </c>
      <c r="M106" s="355">
        <f t="shared" si="1"/>
        <v>0</v>
      </c>
    </row>
    <row r="107" spans="1:13" ht="27.95" customHeight="1" x14ac:dyDescent="0.15">
      <c r="A107" s="201"/>
      <c r="B107" s="80"/>
      <c r="C107" s="313"/>
      <c r="D107" s="314"/>
      <c r="E107" s="314"/>
      <c r="F107" s="290"/>
      <c r="G107" s="288"/>
      <c r="H107" s="633"/>
      <c r="I107" s="695" t="s">
        <v>26</v>
      </c>
      <c r="J107" s="265"/>
      <c r="K107" s="354">
        <f>SUM(K108+K109+K110)</f>
        <v>0</v>
      </c>
      <c r="L107" s="354">
        <f>SUM(L108+L109+L110)</f>
        <v>0</v>
      </c>
      <c r="M107" s="355">
        <f t="shared" si="1"/>
        <v>0</v>
      </c>
    </row>
    <row r="108" spans="1:13" ht="27.95" customHeight="1" x14ac:dyDescent="0.15">
      <c r="A108" s="201"/>
      <c r="B108" s="80"/>
      <c r="C108" s="313"/>
      <c r="D108" s="314"/>
      <c r="E108" s="314"/>
      <c r="F108" s="290"/>
      <c r="G108" s="288"/>
      <c r="H108" s="633"/>
      <c r="I108" s="696"/>
      <c r="J108" s="265" t="s">
        <v>414</v>
      </c>
      <c r="K108" s="354">
        <v>0</v>
      </c>
      <c r="L108" s="354">
        <v>0</v>
      </c>
      <c r="M108" s="355">
        <f t="shared" si="1"/>
        <v>0</v>
      </c>
    </row>
    <row r="109" spans="1:13" ht="27.95" customHeight="1" x14ac:dyDescent="0.15">
      <c r="A109" s="201"/>
      <c r="B109" s="80"/>
      <c r="C109" s="313"/>
      <c r="D109" s="314"/>
      <c r="E109" s="314"/>
      <c r="F109" s="290"/>
      <c r="G109" s="288"/>
      <c r="H109" s="633"/>
      <c r="I109" s="696"/>
      <c r="J109" s="265" t="s">
        <v>415</v>
      </c>
      <c r="K109" s="354">
        <v>0</v>
      </c>
      <c r="L109" s="354">
        <v>0</v>
      </c>
      <c r="M109" s="355">
        <f t="shared" si="1"/>
        <v>0</v>
      </c>
    </row>
    <row r="110" spans="1:13" ht="27.95" customHeight="1" x14ac:dyDescent="0.15">
      <c r="A110" s="201"/>
      <c r="B110" s="80"/>
      <c r="C110" s="313"/>
      <c r="D110" s="314"/>
      <c r="E110" s="314"/>
      <c r="F110" s="290"/>
      <c r="G110" s="288"/>
      <c r="H110" s="635"/>
      <c r="I110" s="697"/>
      <c r="J110" s="265" t="s">
        <v>26</v>
      </c>
      <c r="K110" s="354">
        <v>0</v>
      </c>
      <c r="L110" s="354">
        <v>0</v>
      </c>
      <c r="M110" s="355">
        <f t="shared" si="1"/>
        <v>0</v>
      </c>
    </row>
    <row r="111" spans="1:13" ht="27.95" customHeight="1" x14ac:dyDescent="0.15">
      <c r="A111" s="201"/>
      <c r="B111" s="80"/>
      <c r="C111" s="313"/>
      <c r="D111" s="314"/>
      <c r="E111" s="314"/>
      <c r="F111" s="290"/>
      <c r="G111" s="288"/>
      <c r="H111" s="632" t="s">
        <v>26</v>
      </c>
      <c r="I111" s="273"/>
      <c r="J111" s="61"/>
      <c r="K111" s="354">
        <f>SUM(K112)</f>
        <v>0</v>
      </c>
      <c r="L111" s="354">
        <f>SUM(L112)</f>
        <v>0</v>
      </c>
      <c r="M111" s="355">
        <f t="shared" si="1"/>
        <v>0</v>
      </c>
    </row>
    <row r="112" spans="1:13" ht="27.95" customHeight="1" x14ac:dyDescent="0.15">
      <c r="A112" s="201"/>
      <c r="B112" s="80"/>
      <c r="C112" s="313"/>
      <c r="D112" s="314"/>
      <c r="E112" s="314"/>
      <c r="F112" s="290"/>
      <c r="G112" s="288"/>
      <c r="H112" s="633"/>
      <c r="I112" s="695" t="s">
        <v>26</v>
      </c>
      <c r="J112" s="61"/>
      <c r="K112" s="354">
        <f>SUM(K113+K114+K115)</f>
        <v>0</v>
      </c>
      <c r="L112" s="354">
        <f>SUM(L113+L114+L115)</f>
        <v>0</v>
      </c>
      <c r="M112" s="355">
        <f t="shared" si="1"/>
        <v>0</v>
      </c>
    </row>
    <row r="113" spans="1:13" ht="27.95" customHeight="1" x14ac:dyDescent="0.15">
      <c r="A113" s="201"/>
      <c r="B113" s="80"/>
      <c r="C113" s="313"/>
      <c r="D113" s="314"/>
      <c r="E113" s="314"/>
      <c r="F113" s="290"/>
      <c r="G113" s="288"/>
      <c r="H113" s="633"/>
      <c r="I113" s="696"/>
      <c r="J113" s="265" t="s">
        <v>414</v>
      </c>
      <c r="K113" s="354">
        <v>0</v>
      </c>
      <c r="L113" s="354">
        <v>0</v>
      </c>
      <c r="M113" s="355">
        <f t="shared" si="1"/>
        <v>0</v>
      </c>
    </row>
    <row r="114" spans="1:13" ht="27.95" customHeight="1" x14ac:dyDescent="0.15">
      <c r="A114" s="201"/>
      <c r="B114" s="80"/>
      <c r="C114" s="313"/>
      <c r="D114" s="314"/>
      <c r="E114" s="314"/>
      <c r="F114" s="290"/>
      <c r="G114" s="288"/>
      <c r="H114" s="633"/>
      <c r="I114" s="696"/>
      <c r="J114" s="265" t="s">
        <v>415</v>
      </c>
      <c r="K114" s="354">
        <v>0</v>
      </c>
      <c r="L114" s="354">
        <v>0</v>
      </c>
      <c r="M114" s="355">
        <f t="shared" si="1"/>
        <v>0</v>
      </c>
    </row>
    <row r="115" spans="1:13" ht="27.95" customHeight="1" x14ac:dyDescent="0.15">
      <c r="A115" s="201"/>
      <c r="B115" s="80"/>
      <c r="C115" s="313"/>
      <c r="D115" s="314"/>
      <c r="E115" s="314"/>
      <c r="F115" s="290"/>
      <c r="G115" s="288"/>
      <c r="H115" s="635"/>
      <c r="I115" s="697"/>
      <c r="J115" s="265" t="s">
        <v>26</v>
      </c>
      <c r="K115" s="354">
        <v>0</v>
      </c>
      <c r="L115" s="354">
        <v>0</v>
      </c>
      <c r="M115" s="355">
        <f t="shared" si="1"/>
        <v>0</v>
      </c>
    </row>
    <row r="116" spans="1:13" ht="27.95" customHeight="1" x14ac:dyDescent="0.15">
      <c r="A116" s="201"/>
      <c r="B116" s="80"/>
      <c r="C116" s="313"/>
      <c r="D116" s="314"/>
      <c r="E116" s="314"/>
      <c r="F116" s="290"/>
      <c r="G116" s="288"/>
      <c r="H116" s="632" t="s">
        <v>55</v>
      </c>
      <c r="I116" s="273"/>
      <c r="J116" s="265"/>
      <c r="K116" s="354">
        <f>SUM(K117)</f>
        <v>0</v>
      </c>
      <c r="L116" s="354">
        <f>SUM(L117)</f>
        <v>0</v>
      </c>
      <c r="M116" s="355">
        <f t="shared" si="1"/>
        <v>0</v>
      </c>
    </row>
    <row r="117" spans="1:13" ht="27.95" customHeight="1" x14ac:dyDescent="0.15">
      <c r="A117" s="201"/>
      <c r="B117" s="80"/>
      <c r="C117" s="313"/>
      <c r="D117" s="314"/>
      <c r="E117" s="314"/>
      <c r="F117" s="290"/>
      <c r="G117" s="288"/>
      <c r="H117" s="633"/>
      <c r="I117" s="322" t="s">
        <v>55</v>
      </c>
      <c r="J117" s="265"/>
      <c r="K117" s="354">
        <v>0</v>
      </c>
      <c r="L117" s="354">
        <v>0</v>
      </c>
      <c r="M117" s="355">
        <f t="shared" si="1"/>
        <v>0</v>
      </c>
    </row>
    <row r="118" spans="1:13" ht="27.95" customHeight="1" x14ac:dyDescent="0.15">
      <c r="A118" s="201"/>
      <c r="B118" s="80"/>
      <c r="C118" s="313"/>
      <c r="D118" s="314"/>
      <c r="E118" s="314"/>
      <c r="F118" s="290"/>
      <c r="G118" s="288"/>
      <c r="H118" s="632" t="s">
        <v>364</v>
      </c>
      <c r="I118" s="273"/>
      <c r="J118" s="265"/>
      <c r="K118" s="354">
        <f>SUM(K119)</f>
        <v>0</v>
      </c>
      <c r="L118" s="354">
        <f>SUM(L119)</f>
        <v>0</v>
      </c>
      <c r="M118" s="355">
        <f t="shared" si="1"/>
        <v>0</v>
      </c>
    </row>
    <row r="119" spans="1:13" ht="27.95" customHeight="1" x14ac:dyDescent="0.15">
      <c r="A119" s="201"/>
      <c r="B119" s="80"/>
      <c r="C119" s="313"/>
      <c r="D119" s="314"/>
      <c r="E119" s="314"/>
      <c r="F119" s="290"/>
      <c r="G119" s="288"/>
      <c r="H119" s="635"/>
      <c r="I119" s="273" t="s">
        <v>364</v>
      </c>
      <c r="J119" s="265"/>
      <c r="K119" s="354">
        <v>0</v>
      </c>
      <c r="L119" s="354">
        <v>0</v>
      </c>
      <c r="M119" s="355">
        <f t="shared" si="1"/>
        <v>0</v>
      </c>
    </row>
    <row r="120" spans="1:13" ht="27.95" customHeight="1" x14ac:dyDescent="0.15">
      <c r="A120" s="201"/>
      <c r="B120" s="80"/>
      <c r="C120" s="313"/>
      <c r="D120" s="314"/>
      <c r="E120" s="314"/>
      <c r="F120" s="290"/>
      <c r="G120" s="288"/>
      <c r="H120" s="632" t="s">
        <v>56</v>
      </c>
      <c r="I120" s="273"/>
      <c r="J120" s="265"/>
      <c r="K120" s="394">
        <f>SUM(K121)</f>
        <v>20</v>
      </c>
      <c r="L120" s="394">
        <f>SUM(L121)</f>
        <v>0</v>
      </c>
      <c r="M120" s="393">
        <f t="shared" si="1"/>
        <v>20</v>
      </c>
    </row>
    <row r="121" spans="1:13" ht="27.95" customHeight="1" thickBot="1" x14ac:dyDescent="0.2">
      <c r="A121" s="201"/>
      <c r="B121" s="80"/>
      <c r="C121" s="313"/>
      <c r="D121" s="314"/>
      <c r="E121" s="314"/>
      <c r="F121" s="290"/>
      <c r="G121" s="288"/>
      <c r="H121" s="634"/>
      <c r="I121" s="368" t="s">
        <v>56</v>
      </c>
      <c r="J121" s="377"/>
      <c r="K121" s="395">
        <v>20</v>
      </c>
      <c r="L121" s="395">
        <v>0</v>
      </c>
      <c r="M121" s="396">
        <f t="shared" si="1"/>
        <v>20</v>
      </c>
    </row>
    <row r="122" spans="1:13" ht="27.95" customHeight="1" x14ac:dyDescent="0.15">
      <c r="A122" s="201"/>
      <c r="B122" s="80"/>
      <c r="C122" s="313"/>
      <c r="D122" s="314"/>
      <c r="E122" s="314"/>
      <c r="F122" s="290"/>
      <c r="G122" s="288"/>
      <c r="H122" s="633" t="s">
        <v>209</v>
      </c>
      <c r="I122" s="365"/>
      <c r="J122" s="373"/>
      <c r="K122" s="356">
        <f>SUM(K123+K124)</f>
        <v>4</v>
      </c>
      <c r="L122" s="356">
        <f>SUM(L123+L124)</f>
        <v>0</v>
      </c>
      <c r="M122" s="378">
        <f t="shared" si="1"/>
        <v>4</v>
      </c>
    </row>
    <row r="123" spans="1:13" ht="27.95" customHeight="1" x14ac:dyDescent="0.15">
      <c r="A123" s="201"/>
      <c r="B123" s="80"/>
      <c r="C123" s="313"/>
      <c r="D123" s="314"/>
      <c r="E123" s="314"/>
      <c r="F123" s="290"/>
      <c r="G123" s="288"/>
      <c r="H123" s="633"/>
      <c r="I123" s="273" t="s">
        <v>425</v>
      </c>
      <c r="J123" s="265"/>
      <c r="K123" s="354">
        <v>4</v>
      </c>
      <c r="L123" s="354">
        <v>0</v>
      </c>
      <c r="M123" s="355">
        <f t="shared" si="1"/>
        <v>4</v>
      </c>
    </row>
    <row r="124" spans="1:13" ht="27.95" customHeight="1" x14ac:dyDescent="0.15">
      <c r="A124" s="201"/>
      <c r="B124" s="80"/>
      <c r="C124" s="313"/>
      <c r="D124" s="314"/>
      <c r="E124" s="314"/>
      <c r="F124" s="290"/>
      <c r="G124" s="288"/>
      <c r="H124" s="633"/>
      <c r="I124" s="695" t="s">
        <v>427</v>
      </c>
      <c r="J124" s="265"/>
      <c r="K124" s="354">
        <v>0</v>
      </c>
      <c r="L124" s="354">
        <f>SUM(L125+L126)</f>
        <v>0</v>
      </c>
      <c r="M124" s="355">
        <f t="shared" si="1"/>
        <v>0</v>
      </c>
    </row>
    <row r="125" spans="1:13" ht="27.95" customHeight="1" x14ac:dyDescent="0.15">
      <c r="A125" s="201"/>
      <c r="B125" s="80"/>
      <c r="C125" s="313"/>
      <c r="D125" s="314"/>
      <c r="E125" s="314"/>
      <c r="F125" s="290"/>
      <c r="G125" s="288"/>
      <c r="H125" s="633"/>
      <c r="I125" s="696"/>
      <c r="J125" s="265" t="s">
        <v>428</v>
      </c>
      <c r="K125" s="354">
        <v>0</v>
      </c>
      <c r="L125" s="354">
        <v>0</v>
      </c>
      <c r="M125" s="355">
        <f t="shared" si="1"/>
        <v>0</v>
      </c>
    </row>
    <row r="126" spans="1:13" ht="27.95" customHeight="1" x14ac:dyDescent="0.15">
      <c r="A126" s="201"/>
      <c r="B126" s="80"/>
      <c r="C126" s="313"/>
      <c r="D126" s="314"/>
      <c r="E126" s="314"/>
      <c r="F126" s="290"/>
      <c r="G126" s="288"/>
      <c r="H126" s="635"/>
      <c r="I126" s="697"/>
      <c r="J126" s="265" t="s">
        <v>427</v>
      </c>
      <c r="K126" s="354">
        <v>0</v>
      </c>
      <c r="L126" s="354">
        <v>0</v>
      </c>
      <c r="M126" s="355">
        <f t="shared" si="1"/>
        <v>0</v>
      </c>
    </row>
    <row r="127" spans="1:13" ht="27.95" customHeight="1" x14ac:dyDescent="0.15">
      <c r="A127" s="201"/>
      <c r="B127" s="80"/>
      <c r="C127" s="313"/>
      <c r="D127" s="314"/>
      <c r="E127" s="314"/>
      <c r="F127" s="291"/>
      <c r="G127" s="289"/>
      <c r="H127" s="713" t="s">
        <v>433</v>
      </c>
      <c r="I127" s="741"/>
      <c r="J127" s="742"/>
      <c r="K127" s="387">
        <f>SUM(K5+K10+K15+K29+K46+K49+K52+K101+K111+K116+K118+K120+K122)</f>
        <v>77408</v>
      </c>
      <c r="L127" s="387">
        <f>SUM(L5+L10+L15+L29+L46+L49+L52+L101+L111+L116+L118+L120+L122)</f>
        <v>0</v>
      </c>
      <c r="M127" s="388">
        <f t="shared" si="1"/>
        <v>77408</v>
      </c>
    </row>
    <row r="128" spans="1:13" ht="27.95" customHeight="1" x14ac:dyDescent="0.15">
      <c r="A128" s="201"/>
      <c r="B128" s="80"/>
      <c r="C128" s="313"/>
      <c r="D128" s="314"/>
      <c r="E128" s="314"/>
      <c r="F128" s="292"/>
      <c r="G128" s="712" t="s">
        <v>65</v>
      </c>
      <c r="H128" s="632" t="s">
        <v>66</v>
      </c>
      <c r="I128" s="273"/>
      <c r="J128" s="61"/>
      <c r="K128" s="363">
        <f>SUM(K129+K130+K134+K137+K140+K141+K142)</f>
        <v>48617</v>
      </c>
      <c r="L128" s="363">
        <f>SUM(L129+L130+L134+L137+L140+L141+L142)</f>
        <v>0</v>
      </c>
      <c r="M128" s="364">
        <f t="shared" si="1"/>
        <v>48617</v>
      </c>
    </row>
    <row r="129" spans="1:13" ht="27.95" customHeight="1" x14ac:dyDescent="0.15">
      <c r="A129" s="201"/>
      <c r="B129" s="80"/>
      <c r="C129" s="313"/>
      <c r="D129" s="314"/>
      <c r="E129" s="314"/>
      <c r="F129" s="701" t="s">
        <v>677</v>
      </c>
      <c r="G129" s="694"/>
      <c r="H129" s="633"/>
      <c r="I129" s="273" t="s">
        <v>434</v>
      </c>
      <c r="J129" s="61"/>
      <c r="K129" s="354">
        <v>0</v>
      </c>
      <c r="L129" s="354">
        <v>0</v>
      </c>
      <c r="M129" s="355">
        <f t="shared" si="1"/>
        <v>0</v>
      </c>
    </row>
    <row r="130" spans="1:13" ht="27.95" customHeight="1" x14ac:dyDescent="0.15">
      <c r="A130" s="201"/>
      <c r="B130" s="80"/>
      <c r="C130" s="313"/>
      <c r="D130" s="314"/>
      <c r="E130" s="314"/>
      <c r="F130" s="701"/>
      <c r="G130" s="694"/>
      <c r="H130" s="633"/>
      <c r="I130" s="695" t="s">
        <v>435</v>
      </c>
      <c r="J130" s="61"/>
      <c r="K130" s="354">
        <f>SUM(K131+K132+K133)</f>
        <v>34033</v>
      </c>
      <c r="L130" s="354">
        <f>SUM(L131+L132+L133)</f>
        <v>0</v>
      </c>
      <c r="M130" s="355">
        <f t="shared" si="1"/>
        <v>34033</v>
      </c>
    </row>
    <row r="131" spans="1:13" ht="27.95" customHeight="1" x14ac:dyDescent="0.15">
      <c r="A131" s="201"/>
      <c r="B131" s="80"/>
      <c r="C131" s="313"/>
      <c r="D131" s="314"/>
      <c r="E131" s="314"/>
      <c r="F131" s="701"/>
      <c r="G131" s="694"/>
      <c r="H131" s="633"/>
      <c r="I131" s="696"/>
      <c r="J131" s="265" t="s">
        <v>435</v>
      </c>
      <c r="K131" s="354">
        <v>7814</v>
      </c>
      <c r="L131" s="354">
        <v>0</v>
      </c>
      <c r="M131" s="355">
        <f t="shared" si="1"/>
        <v>7814</v>
      </c>
    </row>
    <row r="132" spans="1:13" ht="27.95" customHeight="1" x14ac:dyDescent="0.15">
      <c r="A132" s="201"/>
      <c r="B132" s="80"/>
      <c r="C132" s="313"/>
      <c r="D132" s="314"/>
      <c r="E132" s="314"/>
      <c r="F132" s="701"/>
      <c r="G132" s="282"/>
      <c r="H132" s="633"/>
      <c r="I132" s="696"/>
      <c r="J132" s="265" t="s">
        <v>437</v>
      </c>
      <c r="K132" s="354">
        <v>21022</v>
      </c>
      <c r="L132" s="354">
        <v>0</v>
      </c>
      <c r="M132" s="355">
        <f t="shared" si="1"/>
        <v>21022</v>
      </c>
    </row>
    <row r="133" spans="1:13" ht="27.95" customHeight="1" x14ac:dyDescent="0.15">
      <c r="A133" s="201"/>
      <c r="B133" s="80"/>
      <c r="C133" s="313"/>
      <c r="D133" s="314"/>
      <c r="E133" s="314"/>
      <c r="F133" s="701"/>
      <c r="G133" s="282"/>
      <c r="H133" s="633"/>
      <c r="I133" s="697"/>
      <c r="J133" s="265" t="s">
        <v>438</v>
      </c>
      <c r="K133" s="354">
        <v>5197</v>
      </c>
      <c r="L133" s="354">
        <v>0</v>
      </c>
      <c r="M133" s="355">
        <f t="shared" si="1"/>
        <v>5197</v>
      </c>
    </row>
    <row r="134" spans="1:13" ht="27.95" customHeight="1" x14ac:dyDescent="0.15">
      <c r="A134" s="201"/>
      <c r="B134" s="80"/>
      <c r="C134" s="313"/>
      <c r="D134" s="314"/>
      <c r="E134" s="314"/>
      <c r="F134" s="701"/>
      <c r="G134" s="282"/>
      <c r="H134" s="633"/>
      <c r="I134" s="695" t="s">
        <v>439</v>
      </c>
      <c r="J134" s="265"/>
      <c r="K134" s="354">
        <f>SUM(K135+K136)</f>
        <v>8434</v>
      </c>
      <c r="L134" s="354">
        <f>SUM(L135+L136)</f>
        <v>0</v>
      </c>
      <c r="M134" s="355">
        <f t="shared" ref="M134:M197" si="2">SUM(K134-L134)</f>
        <v>8434</v>
      </c>
    </row>
    <row r="135" spans="1:13" ht="27.95" customHeight="1" x14ac:dyDescent="0.15">
      <c r="A135" s="201"/>
      <c r="B135" s="80"/>
      <c r="C135" s="313"/>
      <c r="D135" s="314"/>
      <c r="E135" s="314"/>
      <c r="F135" s="701"/>
      <c r="G135" s="282"/>
      <c r="H135" s="633"/>
      <c r="I135" s="696"/>
      <c r="J135" s="265" t="s">
        <v>439</v>
      </c>
      <c r="K135" s="354">
        <v>2897</v>
      </c>
      <c r="L135" s="354">
        <v>0</v>
      </c>
      <c r="M135" s="355">
        <f t="shared" si="2"/>
        <v>2897</v>
      </c>
    </row>
    <row r="136" spans="1:13" ht="27.95" customHeight="1" x14ac:dyDescent="0.15">
      <c r="A136" s="201"/>
      <c r="B136" s="80"/>
      <c r="C136" s="313"/>
      <c r="D136" s="314"/>
      <c r="E136" s="314"/>
      <c r="F136" s="701"/>
      <c r="G136" s="282"/>
      <c r="H136" s="633"/>
      <c r="I136" s="697"/>
      <c r="J136" s="265" t="s">
        <v>440</v>
      </c>
      <c r="K136" s="354">
        <v>5537</v>
      </c>
      <c r="L136" s="354">
        <v>0</v>
      </c>
      <c r="M136" s="355">
        <f t="shared" si="2"/>
        <v>5537</v>
      </c>
    </row>
    <row r="137" spans="1:13" ht="27.95" customHeight="1" x14ac:dyDescent="0.15">
      <c r="A137" s="201"/>
      <c r="B137" s="80"/>
      <c r="C137" s="313"/>
      <c r="D137" s="314"/>
      <c r="E137" s="314"/>
      <c r="F137" s="701"/>
      <c r="G137" s="282"/>
      <c r="H137" s="633"/>
      <c r="I137" s="695" t="s">
        <v>441</v>
      </c>
      <c r="J137" s="265"/>
      <c r="K137" s="354">
        <f>SUM(K138+K139)</f>
        <v>0</v>
      </c>
      <c r="L137" s="354">
        <f>SUM(L138+L139)</f>
        <v>0</v>
      </c>
      <c r="M137" s="355">
        <f t="shared" si="2"/>
        <v>0</v>
      </c>
    </row>
    <row r="138" spans="1:13" ht="27.95" customHeight="1" x14ac:dyDescent="0.15">
      <c r="A138" s="201"/>
      <c r="B138" s="80"/>
      <c r="C138" s="313"/>
      <c r="D138" s="314"/>
      <c r="E138" s="314"/>
      <c r="F138" s="701"/>
      <c r="G138" s="282"/>
      <c r="H138" s="633"/>
      <c r="I138" s="696"/>
      <c r="J138" s="265" t="s">
        <v>441</v>
      </c>
      <c r="K138" s="354">
        <v>0</v>
      </c>
      <c r="L138" s="354">
        <v>0</v>
      </c>
      <c r="M138" s="355">
        <f t="shared" si="2"/>
        <v>0</v>
      </c>
    </row>
    <row r="139" spans="1:13" ht="27.95" customHeight="1" x14ac:dyDescent="0.15">
      <c r="A139" s="201"/>
      <c r="B139" s="80"/>
      <c r="C139" s="313"/>
      <c r="D139" s="314"/>
      <c r="E139" s="314"/>
      <c r="F139" s="290"/>
      <c r="G139" s="282"/>
      <c r="H139" s="633"/>
      <c r="I139" s="697"/>
      <c r="J139" s="265" t="s">
        <v>443</v>
      </c>
      <c r="K139" s="354">
        <v>0</v>
      </c>
      <c r="L139" s="354">
        <v>0</v>
      </c>
      <c r="M139" s="355">
        <f t="shared" si="2"/>
        <v>0</v>
      </c>
    </row>
    <row r="140" spans="1:13" ht="27.95" customHeight="1" x14ac:dyDescent="0.15">
      <c r="A140" s="201"/>
      <c r="B140" s="80"/>
      <c r="C140" s="313"/>
      <c r="D140" s="314"/>
      <c r="E140" s="314"/>
      <c r="F140" s="290"/>
      <c r="G140" s="282"/>
      <c r="H140" s="633"/>
      <c r="I140" s="273" t="s">
        <v>444</v>
      </c>
      <c r="J140" s="61"/>
      <c r="K140" s="354">
        <v>0</v>
      </c>
      <c r="L140" s="354">
        <v>0</v>
      </c>
      <c r="M140" s="355">
        <f t="shared" si="2"/>
        <v>0</v>
      </c>
    </row>
    <row r="141" spans="1:13" ht="27.95" customHeight="1" x14ac:dyDescent="0.15">
      <c r="A141" s="201"/>
      <c r="B141" s="80"/>
      <c r="C141" s="313"/>
      <c r="D141" s="314"/>
      <c r="E141" s="314"/>
      <c r="F141" s="290"/>
      <c r="G141" s="282"/>
      <c r="H141" s="633"/>
      <c r="I141" s="273" t="s">
        <v>447</v>
      </c>
      <c r="J141" s="61"/>
      <c r="K141" s="354">
        <v>6150</v>
      </c>
      <c r="L141" s="354">
        <v>0</v>
      </c>
      <c r="M141" s="355">
        <f t="shared" si="2"/>
        <v>6150</v>
      </c>
    </row>
    <row r="142" spans="1:13" ht="27.95" customHeight="1" x14ac:dyDescent="0.15">
      <c r="A142" s="201"/>
      <c r="B142" s="80"/>
      <c r="C142" s="313"/>
      <c r="D142" s="314"/>
      <c r="E142" s="314"/>
      <c r="F142" s="290"/>
      <c r="G142" s="282"/>
      <c r="H142" s="633"/>
      <c r="I142" s="695" t="s">
        <v>445</v>
      </c>
      <c r="J142" s="61"/>
      <c r="K142" s="354">
        <f>SUM(K143+K144)</f>
        <v>0</v>
      </c>
      <c r="L142" s="354">
        <f>SUM(L143+L144)</f>
        <v>0</v>
      </c>
      <c r="M142" s="355">
        <f t="shared" si="2"/>
        <v>0</v>
      </c>
    </row>
    <row r="143" spans="1:13" ht="27.95" customHeight="1" x14ac:dyDescent="0.15">
      <c r="A143" s="201"/>
      <c r="B143" s="80"/>
      <c r="C143" s="313"/>
      <c r="D143" s="314"/>
      <c r="E143" s="314"/>
      <c r="F143" s="290"/>
      <c r="G143" s="282"/>
      <c r="H143" s="633"/>
      <c r="I143" s="696"/>
      <c r="J143" s="265" t="s">
        <v>75</v>
      </c>
      <c r="K143" s="354">
        <v>0</v>
      </c>
      <c r="L143" s="354">
        <v>0</v>
      </c>
      <c r="M143" s="355">
        <f t="shared" si="2"/>
        <v>0</v>
      </c>
    </row>
    <row r="144" spans="1:13" ht="27.95" customHeight="1" thickBot="1" x14ac:dyDescent="0.2">
      <c r="A144" s="201"/>
      <c r="B144" s="80"/>
      <c r="C144" s="313"/>
      <c r="D144" s="314"/>
      <c r="E144" s="314"/>
      <c r="F144" s="290"/>
      <c r="G144" s="282"/>
      <c r="H144" s="634"/>
      <c r="I144" s="698"/>
      <c r="J144" s="377" t="s">
        <v>445</v>
      </c>
      <c r="K144" s="358">
        <v>0</v>
      </c>
      <c r="L144" s="358">
        <v>0</v>
      </c>
      <c r="M144" s="359">
        <f t="shared" si="2"/>
        <v>0</v>
      </c>
    </row>
    <row r="145" spans="1:13" ht="27.95" customHeight="1" x14ac:dyDescent="0.15">
      <c r="A145" s="201"/>
      <c r="B145" s="80"/>
      <c r="C145" s="313"/>
      <c r="D145" s="314"/>
      <c r="E145" s="314"/>
      <c r="F145" s="290"/>
      <c r="G145" s="282"/>
      <c r="H145" s="639" t="s">
        <v>687</v>
      </c>
      <c r="I145" s="385"/>
      <c r="J145" s="379"/>
      <c r="K145" s="375">
        <f>SUM(K146+K149+K150+K151+K152+K155+K156+K157+K158+K159+K160+K161+K162+K163+K164+K165+K166)</f>
        <v>11980</v>
      </c>
      <c r="L145" s="375">
        <f>SUM(L146+L149+L150+L151+L152+L155+L156+L157+L158+L159+L160+L161+L162+L163+L164+L165+L166)</f>
        <v>0</v>
      </c>
      <c r="M145" s="376">
        <f t="shared" si="2"/>
        <v>11980</v>
      </c>
    </row>
    <row r="146" spans="1:13" ht="27.95" customHeight="1" x14ac:dyDescent="0.15">
      <c r="A146" s="201"/>
      <c r="B146" s="80"/>
      <c r="C146" s="313"/>
      <c r="D146" s="314"/>
      <c r="E146" s="314"/>
      <c r="F146" s="290"/>
      <c r="G146" s="282"/>
      <c r="H146" s="633"/>
      <c r="I146" s="695" t="s">
        <v>474</v>
      </c>
      <c r="J146" s="265"/>
      <c r="K146" s="354">
        <f>SUM(K147+K148)</f>
        <v>420</v>
      </c>
      <c r="L146" s="354">
        <f>SUM(L147+L148)</f>
        <v>0</v>
      </c>
      <c r="M146" s="355">
        <f t="shared" si="2"/>
        <v>420</v>
      </c>
    </row>
    <row r="147" spans="1:13" ht="27.95" customHeight="1" x14ac:dyDescent="0.15">
      <c r="A147" s="201"/>
      <c r="B147" s="80"/>
      <c r="C147" s="313"/>
      <c r="D147" s="314"/>
      <c r="E147" s="314"/>
      <c r="F147" s="290"/>
      <c r="G147" s="282"/>
      <c r="H147" s="633"/>
      <c r="I147" s="696"/>
      <c r="J147" s="265" t="s">
        <v>475</v>
      </c>
      <c r="K147" s="354">
        <v>320</v>
      </c>
      <c r="L147" s="354">
        <v>0</v>
      </c>
      <c r="M147" s="355">
        <f t="shared" si="2"/>
        <v>320</v>
      </c>
    </row>
    <row r="148" spans="1:13" ht="27.95" customHeight="1" x14ac:dyDescent="0.15">
      <c r="A148" s="201"/>
      <c r="B148" s="80"/>
      <c r="C148" s="313"/>
      <c r="D148" s="314"/>
      <c r="E148" s="314"/>
      <c r="F148" s="290"/>
      <c r="G148" s="282"/>
      <c r="H148" s="633"/>
      <c r="I148" s="697"/>
      <c r="J148" s="265" t="s">
        <v>476</v>
      </c>
      <c r="K148" s="354">
        <v>100</v>
      </c>
      <c r="L148" s="354">
        <v>0</v>
      </c>
      <c r="M148" s="355">
        <f t="shared" si="2"/>
        <v>100</v>
      </c>
    </row>
    <row r="149" spans="1:13" ht="27.95" customHeight="1" x14ac:dyDescent="0.15">
      <c r="A149" s="201"/>
      <c r="B149" s="80"/>
      <c r="C149" s="313"/>
      <c r="D149" s="314"/>
      <c r="E149" s="314"/>
      <c r="F149" s="290"/>
      <c r="G149" s="282"/>
      <c r="H149" s="633"/>
      <c r="I149" s="273" t="s">
        <v>477</v>
      </c>
      <c r="J149" s="265"/>
      <c r="K149" s="354">
        <v>30</v>
      </c>
      <c r="L149" s="354">
        <v>0</v>
      </c>
      <c r="M149" s="355">
        <f t="shared" si="2"/>
        <v>30</v>
      </c>
    </row>
    <row r="150" spans="1:13" ht="27.95" customHeight="1" x14ac:dyDescent="0.15">
      <c r="A150" s="201"/>
      <c r="B150" s="80"/>
      <c r="C150" s="313"/>
      <c r="D150" s="314"/>
      <c r="E150" s="314"/>
      <c r="F150" s="290"/>
      <c r="G150" s="282"/>
      <c r="H150" s="633"/>
      <c r="I150" s="273" t="s">
        <v>457</v>
      </c>
      <c r="J150" s="265"/>
      <c r="K150" s="354">
        <v>3300</v>
      </c>
      <c r="L150" s="354">
        <v>0</v>
      </c>
      <c r="M150" s="355">
        <f t="shared" si="2"/>
        <v>3300</v>
      </c>
    </row>
    <row r="151" spans="1:13" ht="27.95" customHeight="1" x14ac:dyDescent="0.15">
      <c r="A151" s="201"/>
      <c r="B151" s="80"/>
      <c r="C151" s="313"/>
      <c r="D151" s="314"/>
      <c r="E151" s="314"/>
      <c r="F151" s="290"/>
      <c r="G151" s="282"/>
      <c r="H151" s="633"/>
      <c r="I151" s="273" t="s">
        <v>489</v>
      </c>
      <c r="J151" s="265"/>
      <c r="K151" s="354">
        <v>300</v>
      </c>
      <c r="L151" s="354">
        <v>0</v>
      </c>
      <c r="M151" s="355">
        <f t="shared" si="2"/>
        <v>300</v>
      </c>
    </row>
    <row r="152" spans="1:13" ht="27.95" customHeight="1" x14ac:dyDescent="0.15">
      <c r="A152" s="201"/>
      <c r="B152" s="80"/>
      <c r="C152" s="313"/>
      <c r="D152" s="314"/>
      <c r="E152" s="314"/>
      <c r="F152" s="290"/>
      <c r="G152" s="282"/>
      <c r="H152" s="633"/>
      <c r="I152" s="695" t="s">
        <v>458</v>
      </c>
      <c r="J152" s="265"/>
      <c r="K152" s="354">
        <f>SUM(K153+K154)</f>
        <v>3800</v>
      </c>
      <c r="L152" s="354">
        <f>SUM(L153+L154)</f>
        <v>0</v>
      </c>
      <c r="M152" s="355">
        <f t="shared" si="2"/>
        <v>3800</v>
      </c>
    </row>
    <row r="153" spans="1:13" ht="27.95" customHeight="1" x14ac:dyDescent="0.15">
      <c r="A153" s="201"/>
      <c r="B153" s="80"/>
      <c r="C153" s="313"/>
      <c r="D153" s="314"/>
      <c r="E153" s="314"/>
      <c r="F153" s="290"/>
      <c r="G153" s="282"/>
      <c r="H153" s="633"/>
      <c r="I153" s="696"/>
      <c r="J153" s="265" t="s">
        <v>458</v>
      </c>
      <c r="K153" s="354">
        <v>3000</v>
      </c>
      <c r="L153" s="354">
        <v>0</v>
      </c>
      <c r="M153" s="355">
        <f t="shared" si="2"/>
        <v>3000</v>
      </c>
    </row>
    <row r="154" spans="1:13" ht="27.95" customHeight="1" x14ac:dyDescent="0.15">
      <c r="A154" s="201"/>
      <c r="B154" s="80"/>
      <c r="C154" s="313"/>
      <c r="D154" s="314"/>
      <c r="E154" s="314"/>
      <c r="F154" s="290"/>
      <c r="G154" s="282"/>
      <c r="H154" s="633"/>
      <c r="I154" s="697"/>
      <c r="J154" s="265" t="s">
        <v>485</v>
      </c>
      <c r="K154" s="354">
        <v>800</v>
      </c>
      <c r="L154" s="354">
        <v>0</v>
      </c>
      <c r="M154" s="355">
        <f t="shared" si="2"/>
        <v>800</v>
      </c>
    </row>
    <row r="155" spans="1:13" ht="27.95" customHeight="1" x14ac:dyDescent="0.15">
      <c r="A155" s="201"/>
      <c r="B155" s="80"/>
      <c r="C155" s="313"/>
      <c r="D155" s="314"/>
      <c r="E155" s="314"/>
      <c r="F155" s="290"/>
      <c r="G155" s="282"/>
      <c r="H155" s="633"/>
      <c r="I155" s="273" t="s">
        <v>465</v>
      </c>
      <c r="J155" s="265"/>
      <c r="K155" s="354">
        <v>0</v>
      </c>
      <c r="L155" s="354">
        <v>0</v>
      </c>
      <c r="M155" s="355">
        <f t="shared" si="2"/>
        <v>0</v>
      </c>
    </row>
    <row r="156" spans="1:13" ht="27.95" customHeight="1" x14ac:dyDescent="0.15">
      <c r="A156" s="201"/>
      <c r="B156" s="80"/>
      <c r="C156" s="313"/>
      <c r="D156" s="314"/>
      <c r="E156" s="314"/>
      <c r="F156" s="290"/>
      <c r="G156" s="282"/>
      <c r="H156" s="633"/>
      <c r="I156" s="273" t="s">
        <v>466</v>
      </c>
      <c r="J156" s="61"/>
      <c r="K156" s="354">
        <v>680</v>
      </c>
      <c r="L156" s="354">
        <v>0</v>
      </c>
      <c r="M156" s="355">
        <f t="shared" si="2"/>
        <v>680</v>
      </c>
    </row>
    <row r="157" spans="1:13" ht="27.95" customHeight="1" x14ac:dyDescent="0.15">
      <c r="A157" s="201"/>
      <c r="B157" s="80"/>
      <c r="C157" s="313"/>
      <c r="D157" s="314"/>
      <c r="E157" s="314"/>
      <c r="F157" s="290"/>
      <c r="G157" s="282"/>
      <c r="H157" s="633"/>
      <c r="I157" s="273" t="s">
        <v>488</v>
      </c>
      <c r="J157" s="61"/>
      <c r="K157" s="354">
        <v>0</v>
      </c>
      <c r="L157" s="354">
        <v>0</v>
      </c>
      <c r="M157" s="355">
        <f t="shared" si="2"/>
        <v>0</v>
      </c>
    </row>
    <row r="158" spans="1:13" ht="27.95" customHeight="1" x14ac:dyDescent="0.15">
      <c r="A158" s="201"/>
      <c r="B158" s="80"/>
      <c r="C158" s="313"/>
      <c r="D158" s="314"/>
      <c r="E158" s="314"/>
      <c r="F158" s="290"/>
      <c r="G158" s="282"/>
      <c r="H158" s="633"/>
      <c r="I158" s="273" t="s">
        <v>473</v>
      </c>
      <c r="J158" s="61"/>
      <c r="K158" s="354">
        <v>3100</v>
      </c>
      <c r="L158" s="354">
        <v>0</v>
      </c>
      <c r="M158" s="355">
        <f t="shared" si="2"/>
        <v>3100</v>
      </c>
    </row>
    <row r="159" spans="1:13" ht="27.95" customHeight="1" x14ac:dyDescent="0.15">
      <c r="A159" s="201"/>
      <c r="B159" s="80"/>
      <c r="C159" s="313"/>
      <c r="D159" s="314"/>
      <c r="E159" s="314"/>
      <c r="F159" s="290"/>
      <c r="G159" s="282"/>
      <c r="H159" s="633"/>
      <c r="I159" s="273" t="s">
        <v>586</v>
      </c>
      <c r="J159" s="61"/>
      <c r="K159" s="354">
        <v>0</v>
      </c>
      <c r="L159" s="354">
        <v>0</v>
      </c>
      <c r="M159" s="355">
        <f t="shared" si="2"/>
        <v>0</v>
      </c>
    </row>
    <row r="160" spans="1:13" ht="27.95" customHeight="1" x14ac:dyDescent="0.15">
      <c r="A160" s="201"/>
      <c r="B160" s="80"/>
      <c r="C160" s="313"/>
      <c r="D160" s="314"/>
      <c r="E160" s="314"/>
      <c r="F160" s="290"/>
      <c r="G160" s="282"/>
      <c r="H160" s="633"/>
      <c r="I160" s="273" t="s">
        <v>478</v>
      </c>
      <c r="J160" s="61"/>
      <c r="K160" s="354">
        <v>70</v>
      </c>
      <c r="L160" s="354">
        <v>0</v>
      </c>
      <c r="M160" s="355">
        <f t="shared" si="2"/>
        <v>70</v>
      </c>
    </row>
    <row r="161" spans="1:13" ht="27.95" customHeight="1" x14ac:dyDescent="0.15">
      <c r="A161" s="201"/>
      <c r="B161" s="80"/>
      <c r="C161" s="313"/>
      <c r="D161" s="314"/>
      <c r="E161" s="314"/>
      <c r="F161" s="290"/>
      <c r="G161" s="282"/>
      <c r="H161" s="633"/>
      <c r="I161" s="273" t="s">
        <v>479</v>
      </c>
      <c r="J161" s="61"/>
      <c r="K161" s="354">
        <v>0</v>
      </c>
      <c r="L161" s="354">
        <v>0</v>
      </c>
      <c r="M161" s="355">
        <f t="shared" si="2"/>
        <v>0</v>
      </c>
    </row>
    <row r="162" spans="1:13" ht="27.95" customHeight="1" x14ac:dyDescent="0.15">
      <c r="A162" s="201"/>
      <c r="B162" s="80"/>
      <c r="C162" s="313"/>
      <c r="D162" s="314"/>
      <c r="E162" s="314"/>
      <c r="F162" s="290"/>
      <c r="G162" s="282"/>
      <c r="H162" s="633"/>
      <c r="I162" s="273" t="s">
        <v>480</v>
      </c>
      <c r="J162" s="61"/>
      <c r="K162" s="354">
        <v>20</v>
      </c>
      <c r="L162" s="354">
        <v>0</v>
      </c>
      <c r="M162" s="355">
        <f t="shared" si="2"/>
        <v>20</v>
      </c>
    </row>
    <row r="163" spans="1:13" ht="27.95" customHeight="1" x14ac:dyDescent="0.15">
      <c r="A163" s="201"/>
      <c r="B163" s="80"/>
      <c r="C163" s="313"/>
      <c r="D163" s="314"/>
      <c r="E163" s="314"/>
      <c r="F163" s="290"/>
      <c r="G163" s="282"/>
      <c r="H163" s="633"/>
      <c r="I163" s="273" t="s">
        <v>481</v>
      </c>
      <c r="J163" s="61"/>
      <c r="K163" s="354">
        <v>100</v>
      </c>
      <c r="L163" s="354">
        <v>0</v>
      </c>
      <c r="M163" s="355">
        <f t="shared" si="2"/>
        <v>100</v>
      </c>
    </row>
    <row r="164" spans="1:13" ht="27.95" customHeight="1" x14ac:dyDescent="0.15">
      <c r="A164" s="201"/>
      <c r="B164" s="80"/>
      <c r="C164" s="313"/>
      <c r="D164" s="314"/>
      <c r="E164" s="314"/>
      <c r="F164" s="290"/>
      <c r="G164" s="282"/>
      <c r="H164" s="633"/>
      <c r="I164" s="273" t="s">
        <v>482</v>
      </c>
      <c r="J164" s="61"/>
      <c r="K164" s="354">
        <v>60</v>
      </c>
      <c r="L164" s="354">
        <v>0</v>
      </c>
      <c r="M164" s="355">
        <f t="shared" si="2"/>
        <v>60</v>
      </c>
    </row>
    <row r="165" spans="1:13" ht="27.95" customHeight="1" x14ac:dyDescent="0.15">
      <c r="A165" s="201"/>
      <c r="B165" s="80"/>
      <c r="C165" s="313"/>
      <c r="D165" s="314"/>
      <c r="E165" s="314"/>
      <c r="F165" s="290"/>
      <c r="G165" s="282"/>
      <c r="H165" s="633"/>
      <c r="I165" s="273" t="s">
        <v>490</v>
      </c>
      <c r="J165" s="61"/>
      <c r="K165" s="354">
        <v>0</v>
      </c>
      <c r="L165" s="354">
        <v>0</v>
      </c>
      <c r="M165" s="355">
        <f t="shared" si="2"/>
        <v>0</v>
      </c>
    </row>
    <row r="166" spans="1:13" ht="27.95" customHeight="1" thickBot="1" x14ac:dyDescent="0.2">
      <c r="A166" s="201"/>
      <c r="B166" s="80"/>
      <c r="C166" s="313"/>
      <c r="D166" s="314"/>
      <c r="E166" s="314"/>
      <c r="F166" s="291"/>
      <c r="G166" s="283"/>
      <c r="H166" s="634"/>
      <c r="I166" s="368" t="s">
        <v>472</v>
      </c>
      <c r="J166" s="369"/>
      <c r="K166" s="358">
        <v>100</v>
      </c>
      <c r="L166" s="358">
        <v>0</v>
      </c>
      <c r="M166" s="359">
        <f t="shared" si="2"/>
        <v>100</v>
      </c>
    </row>
    <row r="167" spans="1:13" ht="27.95" customHeight="1" x14ac:dyDescent="0.15">
      <c r="A167" s="201"/>
      <c r="B167" s="80"/>
      <c r="C167" s="313"/>
      <c r="D167" s="314"/>
      <c r="E167" s="314"/>
      <c r="F167" s="290"/>
      <c r="G167" s="282"/>
      <c r="H167" s="633" t="s">
        <v>688</v>
      </c>
      <c r="I167" s="365"/>
      <c r="J167" s="270"/>
      <c r="K167" s="366">
        <f>SUM(K168+K169+K170+K173+K174+K177+K178+K179+K180+K181+K182+K183+K184+K189+K190+K191+K192+K193+K194+K195+K196+K197)</f>
        <v>13271</v>
      </c>
      <c r="L167" s="366">
        <f>SUM(L168+L169+L170+L173+L174+L177+L178+L179+L180+L181+L182+L183+L184+L189+L190+L191+L192+L193+L194+L195+L196+L197)</f>
        <v>0</v>
      </c>
      <c r="M167" s="367">
        <f t="shared" si="2"/>
        <v>13271</v>
      </c>
    </row>
    <row r="168" spans="1:13" ht="27.95" customHeight="1" x14ac:dyDescent="0.15">
      <c r="A168" s="201"/>
      <c r="B168" s="80"/>
      <c r="C168" s="313"/>
      <c r="D168" s="314"/>
      <c r="E168" s="314"/>
      <c r="F168" s="290"/>
      <c r="G168" s="748" t="s">
        <v>680</v>
      </c>
      <c r="H168" s="633"/>
      <c r="I168" s="273" t="s">
        <v>448</v>
      </c>
      <c r="J168" s="61"/>
      <c r="K168" s="354">
        <v>310</v>
      </c>
      <c r="L168" s="354">
        <v>0</v>
      </c>
      <c r="M168" s="355">
        <f t="shared" si="2"/>
        <v>310</v>
      </c>
    </row>
    <row r="169" spans="1:13" ht="27.95" customHeight="1" x14ac:dyDescent="0.15">
      <c r="A169" s="201"/>
      <c r="B169" s="80"/>
      <c r="C169" s="313"/>
      <c r="D169" s="314"/>
      <c r="E169" s="314"/>
      <c r="F169" s="290"/>
      <c r="G169" s="748"/>
      <c r="H169" s="285"/>
      <c r="I169" s="273" t="s">
        <v>452</v>
      </c>
      <c r="J169" s="61"/>
      <c r="K169" s="354">
        <v>140</v>
      </c>
      <c r="L169" s="354">
        <v>0</v>
      </c>
      <c r="M169" s="355">
        <f t="shared" si="2"/>
        <v>140</v>
      </c>
    </row>
    <row r="170" spans="1:13" ht="27.95" customHeight="1" x14ac:dyDescent="0.15">
      <c r="A170" s="201"/>
      <c r="B170" s="80"/>
      <c r="C170" s="313"/>
      <c r="D170" s="314"/>
      <c r="E170" s="314"/>
      <c r="F170" s="290"/>
      <c r="G170" s="282"/>
      <c r="H170" s="285"/>
      <c r="I170" s="695" t="s">
        <v>449</v>
      </c>
      <c r="J170" s="61"/>
      <c r="K170" s="354">
        <f>SUM(K171+K172)</f>
        <v>70</v>
      </c>
      <c r="L170" s="354">
        <f>SUM(L171+L172)</f>
        <v>0</v>
      </c>
      <c r="M170" s="355">
        <f t="shared" si="2"/>
        <v>70</v>
      </c>
    </row>
    <row r="171" spans="1:13" ht="27.95" customHeight="1" x14ac:dyDescent="0.15">
      <c r="A171" s="201"/>
      <c r="B171" s="80"/>
      <c r="C171" s="313"/>
      <c r="D171" s="314"/>
      <c r="E171" s="314"/>
      <c r="F171" s="290"/>
      <c r="G171" s="282"/>
      <c r="H171" s="285"/>
      <c r="I171" s="696"/>
      <c r="J171" s="265" t="s">
        <v>450</v>
      </c>
      <c r="K171" s="354">
        <v>70</v>
      </c>
      <c r="L171" s="354">
        <v>0</v>
      </c>
      <c r="M171" s="355">
        <f t="shared" si="2"/>
        <v>70</v>
      </c>
    </row>
    <row r="172" spans="1:13" ht="27.95" customHeight="1" x14ac:dyDescent="0.15">
      <c r="A172" s="201"/>
      <c r="B172" s="80"/>
      <c r="C172" s="313"/>
      <c r="D172" s="314"/>
      <c r="E172" s="314"/>
      <c r="F172" s="290"/>
      <c r="G172" s="282"/>
      <c r="H172" s="285"/>
      <c r="I172" s="697"/>
      <c r="J172" s="265" t="s">
        <v>451</v>
      </c>
      <c r="K172" s="354">
        <v>0</v>
      </c>
      <c r="L172" s="354">
        <v>0</v>
      </c>
      <c r="M172" s="355">
        <f t="shared" si="2"/>
        <v>0</v>
      </c>
    </row>
    <row r="173" spans="1:13" ht="27.95" customHeight="1" x14ac:dyDescent="0.15">
      <c r="A173" s="201"/>
      <c r="B173" s="80"/>
      <c r="C173" s="313"/>
      <c r="D173" s="314"/>
      <c r="E173" s="314"/>
      <c r="F173" s="290"/>
      <c r="G173" s="282"/>
      <c r="H173" s="285"/>
      <c r="I173" s="273" t="s">
        <v>453</v>
      </c>
      <c r="J173" s="265"/>
      <c r="K173" s="354">
        <v>30</v>
      </c>
      <c r="L173" s="354">
        <v>0</v>
      </c>
      <c r="M173" s="355">
        <f t="shared" si="2"/>
        <v>30</v>
      </c>
    </row>
    <row r="174" spans="1:13" ht="27.95" customHeight="1" x14ac:dyDescent="0.15">
      <c r="A174" s="201"/>
      <c r="B174" s="80"/>
      <c r="C174" s="313"/>
      <c r="D174" s="314"/>
      <c r="E174" s="314"/>
      <c r="F174" s="290"/>
      <c r="G174" s="282"/>
      <c r="H174" s="285"/>
      <c r="I174" s="695" t="s">
        <v>454</v>
      </c>
      <c r="J174" s="265"/>
      <c r="K174" s="354">
        <f>SUM(K175+K176)</f>
        <v>270</v>
      </c>
      <c r="L174" s="354">
        <f>SUM(L175+L176)</f>
        <v>0</v>
      </c>
      <c r="M174" s="355">
        <f t="shared" si="2"/>
        <v>270</v>
      </c>
    </row>
    <row r="175" spans="1:13" ht="27.95" customHeight="1" x14ac:dyDescent="0.15">
      <c r="A175" s="201"/>
      <c r="B175" s="80"/>
      <c r="C175" s="313"/>
      <c r="D175" s="314"/>
      <c r="E175" s="314"/>
      <c r="F175" s="290"/>
      <c r="G175" s="282"/>
      <c r="H175" s="285"/>
      <c r="I175" s="696"/>
      <c r="J175" s="265" t="s">
        <v>454</v>
      </c>
      <c r="K175" s="354">
        <v>180</v>
      </c>
      <c r="L175" s="354">
        <v>0</v>
      </c>
      <c r="M175" s="355">
        <f t="shared" si="2"/>
        <v>180</v>
      </c>
    </row>
    <row r="176" spans="1:13" ht="27.95" customHeight="1" x14ac:dyDescent="0.15">
      <c r="A176" s="201"/>
      <c r="B176" s="80"/>
      <c r="C176" s="313"/>
      <c r="D176" s="314"/>
      <c r="E176" s="314"/>
      <c r="F176" s="290"/>
      <c r="G176" s="282"/>
      <c r="H176" s="285"/>
      <c r="I176" s="697"/>
      <c r="J176" s="265" t="s">
        <v>455</v>
      </c>
      <c r="K176" s="354">
        <v>90</v>
      </c>
      <c r="L176" s="354">
        <v>0</v>
      </c>
      <c r="M176" s="355">
        <f t="shared" si="2"/>
        <v>90</v>
      </c>
    </row>
    <row r="177" spans="1:13" ht="27.95" customHeight="1" x14ac:dyDescent="0.15">
      <c r="A177" s="201"/>
      <c r="B177" s="80"/>
      <c r="C177" s="313"/>
      <c r="D177" s="314"/>
      <c r="E177" s="314"/>
      <c r="F177" s="290"/>
      <c r="G177" s="282"/>
      <c r="H177" s="285"/>
      <c r="I177" s="273" t="s">
        <v>456</v>
      </c>
      <c r="J177" s="265"/>
      <c r="K177" s="354">
        <v>60</v>
      </c>
      <c r="L177" s="354">
        <v>0</v>
      </c>
      <c r="M177" s="355">
        <f t="shared" si="2"/>
        <v>60</v>
      </c>
    </row>
    <row r="178" spans="1:13" ht="27.95" customHeight="1" x14ac:dyDescent="0.15">
      <c r="A178" s="201"/>
      <c r="B178" s="80"/>
      <c r="C178" s="313"/>
      <c r="D178" s="314"/>
      <c r="E178" s="314"/>
      <c r="F178" s="290"/>
      <c r="G178" s="282"/>
      <c r="H178" s="285"/>
      <c r="I178" s="273" t="s">
        <v>457</v>
      </c>
      <c r="J178" s="265"/>
      <c r="K178" s="354">
        <v>0</v>
      </c>
      <c r="L178" s="354">
        <v>0</v>
      </c>
      <c r="M178" s="355">
        <f t="shared" si="2"/>
        <v>0</v>
      </c>
    </row>
    <row r="179" spans="1:13" ht="27.95" customHeight="1" x14ac:dyDescent="0.15">
      <c r="A179" s="201"/>
      <c r="B179" s="80"/>
      <c r="C179" s="313"/>
      <c r="D179" s="314"/>
      <c r="E179" s="314"/>
      <c r="F179" s="290"/>
      <c r="G179" s="282"/>
      <c r="H179" s="285"/>
      <c r="I179" s="273" t="s">
        <v>458</v>
      </c>
      <c r="J179" s="265"/>
      <c r="K179" s="354">
        <v>0</v>
      </c>
      <c r="L179" s="354">
        <v>0</v>
      </c>
      <c r="M179" s="355">
        <f t="shared" si="2"/>
        <v>0</v>
      </c>
    </row>
    <row r="180" spans="1:13" ht="27.95" customHeight="1" x14ac:dyDescent="0.15">
      <c r="A180" s="201"/>
      <c r="B180" s="80"/>
      <c r="C180" s="313"/>
      <c r="D180" s="314"/>
      <c r="E180" s="314"/>
      <c r="F180" s="290"/>
      <c r="G180" s="282"/>
      <c r="H180" s="285"/>
      <c r="I180" s="273" t="s">
        <v>459</v>
      </c>
      <c r="J180" s="265"/>
      <c r="K180" s="354">
        <v>570</v>
      </c>
      <c r="L180" s="354">
        <v>0</v>
      </c>
      <c r="M180" s="355">
        <f t="shared" si="2"/>
        <v>570</v>
      </c>
    </row>
    <row r="181" spans="1:13" ht="27.95" customHeight="1" x14ac:dyDescent="0.15">
      <c r="A181" s="201"/>
      <c r="B181" s="80"/>
      <c r="C181" s="313"/>
      <c r="D181" s="314"/>
      <c r="E181" s="314"/>
      <c r="F181" s="701" t="s">
        <v>677</v>
      </c>
      <c r="G181" s="282"/>
      <c r="H181" s="285"/>
      <c r="I181" s="273" t="s">
        <v>462</v>
      </c>
      <c r="J181" s="265"/>
      <c r="K181" s="354">
        <v>190</v>
      </c>
      <c r="L181" s="354">
        <v>0</v>
      </c>
      <c r="M181" s="355">
        <f t="shared" si="2"/>
        <v>190</v>
      </c>
    </row>
    <row r="182" spans="1:13" ht="27.95" customHeight="1" x14ac:dyDescent="0.15">
      <c r="A182" s="201"/>
      <c r="B182" s="80"/>
      <c r="C182" s="313"/>
      <c r="D182" s="314"/>
      <c r="E182" s="314"/>
      <c r="F182" s="701"/>
      <c r="G182" s="282"/>
      <c r="H182" s="285"/>
      <c r="I182" s="273" t="s">
        <v>460</v>
      </c>
      <c r="J182" s="265"/>
      <c r="K182" s="354">
        <v>10</v>
      </c>
      <c r="L182" s="354">
        <v>0</v>
      </c>
      <c r="M182" s="355">
        <f t="shared" si="2"/>
        <v>10</v>
      </c>
    </row>
    <row r="183" spans="1:13" ht="27.95" customHeight="1" x14ac:dyDescent="0.15">
      <c r="A183" s="201"/>
      <c r="B183" s="80"/>
      <c r="C183" s="313"/>
      <c r="D183" s="314"/>
      <c r="E183" s="314"/>
      <c r="F183" s="701"/>
      <c r="G183" s="282"/>
      <c r="H183" s="285"/>
      <c r="I183" s="273" t="s">
        <v>461</v>
      </c>
      <c r="J183" s="265"/>
      <c r="K183" s="354">
        <v>40</v>
      </c>
      <c r="L183" s="354">
        <v>0</v>
      </c>
      <c r="M183" s="355">
        <f t="shared" si="2"/>
        <v>40</v>
      </c>
    </row>
    <row r="184" spans="1:13" ht="27.95" customHeight="1" x14ac:dyDescent="0.15">
      <c r="A184" s="201"/>
      <c r="B184" s="80"/>
      <c r="C184" s="313"/>
      <c r="D184" s="314"/>
      <c r="E184" s="314"/>
      <c r="F184" s="701"/>
      <c r="G184" s="282"/>
      <c r="H184" s="285"/>
      <c r="I184" s="695" t="s">
        <v>463</v>
      </c>
      <c r="J184" s="265"/>
      <c r="K184" s="354">
        <f>SUM(K185+K186+K187+K188)</f>
        <v>9056</v>
      </c>
      <c r="L184" s="354">
        <f>SUM(L185+L186+L187+L188)</f>
        <v>0</v>
      </c>
      <c r="M184" s="355">
        <f t="shared" si="2"/>
        <v>9056</v>
      </c>
    </row>
    <row r="185" spans="1:13" ht="27.95" customHeight="1" x14ac:dyDescent="0.15">
      <c r="A185" s="201"/>
      <c r="B185" s="80"/>
      <c r="C185" s="313"/>
      <c r="D185" s="314"/>
      <c r="E185" s="314"/>
      <c r="F185" s="701"/>
      <c r="G185" s="282"/>
      <c r="H185" s="285"/>
      <c r="I185" s="696"/>
      <c r="J185" s="265" t="s">
        <v>595</v>
      </c>
      <c r="K185" s="354">
        <v>3279</v>
      </c>
      <c r="L185" s="354">
        <v>0</v>
      </c>
      <c r="M185" s="355">
        <f t="shared" si="2"/>
        <v>3279</v>
      </c>
    </row>
    <row r="186" spans="1:13" ht="27.95" customHeight="1" x14ac:dyDescent="0.15">
      <c r="A186" s="201"/>
      <c r="B186" s="80"/>
      <c r="C186" s="313"/>
      <c r="D186" s="314"/>
      <c r="E186" s="314"/>
      <c r="F186" s="701"/>
      <c r="G186" s="282"/>
      <c r="H186" s="285"/>
      <c r="I186" s="696"/>
      <c r="J186" s="265" t="s">
        <v>596</v>
      </c>
      <c r="K186" s="354">
        <v>1885</v>
      </c>
      <c r="L186" s="354">
        <v>0</v>
      </c>
      <c r="M186" s="355">
        <f t="shared" si="2"/>
        <v>1885</v>
      </c>
    </row>
    <row r="187" spans="1:13" ht="27.95" customHeight="1" x14ac:dyDescent="0.15">
      <c r="A187" s="201"/>
      <c r="B187" s="80"/>
      <c r="C187" s="313"/>
      <c r="D187" s="314"/>
      <c r="E187" s="314"/>
      <c r="F187" s="701"/>
      <c r="G187" s="282"/>
      <c r="H187" s="285"/>
      <c r="I187" s="696"/>
      <c r="J187" s="265" t="s">
        <v>597</v>
      </c>
      <c r="K187" s="354">
        <v>1995</v>
      </c>
      <c r="L187" s="354">
        <v>0</v>
      </c>
      <c r="M187" s="355">
        <f t="shared" si="2"/>
        <v>1995</v>
      </c>
    </row>
    <row r="188" spans="1:13" ht="27.95" customHeight="1" x14ac:dyDescent="0.15">
      <c r="A188" s="201"/>
      <c r="B188" s="80"/>
      <c r="C188" s="313"/>
      <c r="D188" s="314"/>
      <c r="E188" s="314"/>
      <c r="F188" s="701"/>
      <c r="G188" s="282"/>
      <c r="H188" s="285"/>
      <c r="I188" s="697"/>
      <c r="J188" s="265" t="s">
        <v>598</v>
      </c>
      <c r="K188" s="354">
        <v>1897</v>
      </c>
      <c r="L188" s="354">
        <v>0</v>
      </c>
      <c r="M188" s="355">
        <f t="shared" si="2"/>
        <v>1897</v>
      </c>
    </row>
    <row r="189" spans="1:13" ht="27.95" customHeight="1" x14ac:dyDescent="0.15">
      <c r="A189" s="201"/>
      <c r="B189" s="80"/>
      <c r="C189" s="313"/>
      <c r="D189" s="314"/>
      <c r="E189" s="314"/>
      <c r="F189" s="701"/>
      <c r="G189" s="282"/>
      <c r="H189" s="285"/>
      <c r="I189" s="273" t="s">
        <v>464</v>
      </c>
      <c r="J189" s="61"/>
      <c r="K189" s="354">
        <v>100</v>
      </c>
      <c r="L189" s="354">
        <v>0</v>
      </c>
      <c r="M189" s="355">
        <f t="shared" si="2"/>
        <v>100</v>
      </c>
    </row>
    <row r="190" spans="1:13" ht="27.95" customHeight="1" x14ac:dyDescent="0.15">
      <c r="A190" s="201"/>
      <c r="B190" s="80"/>
      <c r="C190" s="313"/>
      <c r="D190" s="314"/>
      <c r="E190" s="314"/>
      <c r="F190" s="701"/>
      <c r="G190" s="282"/>
      <c r="H190" s="285"/>
      <c r="I190" s="273" t="s">
        <v>465</v>
      </c>
      <c r="J190" s="61"/>
      <c r="K190" s="354">
        <v>820</v>
      </c>
      <c r="L190" s="354">
        <v>0</v>
      </c>
      <c r="M190" s="355">
        <f t="shared" si="2"/>
        <v>820</v>
      </c>
    </row>
    <row r="191" spans="1:13" ht="27.95" customHeight="1" x14ac:dyDescent="0.15">
      <c r="A191" s="201"/>
      <c r="B191" s="80"/>
      <c r="C191" s="313"/>
      <c r="D191" s="314"/>
      <c r="E191" s="314"/>
      <c r="F191" s="290"/>
      <c r="G191" s="282"/>
      <c r="H191" s="285"/>
      <c r="I191" s="273" t="s">
        <v>466</v>
      </c>
      <c r="J191" s="61"/>
      <c r="K191" s="354">
        <v>900</v>
      </c>
      <c r="L191" s="354">
        <v>0</v>
      </c>
      <c r="M191" s="355">
        <f t="shared" si="2"/>
        <v>900</v>
      </c>
    </row>
    <row r="192" spans="1:13" ht="27.95" customHeight="1" x14ac:dyDescent="0.15">
      <c r="A192" s="201"/>
      <c r="B192" s="80"/>
      <c r="C192" s="313"/>
      <c r="D192" s="314"/>
      <c r="E192" s="314"/>
      <c r="F192" s="290"/>
      <c r="G192" s="282"/>
      <c r="H192" s="285"/>
      <c r="I192" s="273" t="s">
        <v>467</v>
      </c>
      <c r="J192" s="61"/>
      <c r="K192" s="354">
        <v>0</v>
      </c>
      <c r="L192" s="354">
        <v>0</v>
      </c>
      <c r="M192" s="355">
        <f t="shared" si="2"/>
        <v>0</v>
      </c>
    </row>
    <row r="193" spans="1:13" ht="27.95" customHeight="1" x14ac:dyDescent="0.15">
      <c r="A193" s="201"/>
      <c r="B193" s="80"/>
      <c r="C193" s="313"/>
      <c r="D193" s="314"/>
      <c r="E193" s="314"/>
      <c r="F193" s="290"/>
      <c r="G193" s="282"/>
      <c r="H193" s="285"/>
      <c r="I193" s="273" t="s">
        <v>468</v>
      </c>
      <c r="J193" s="61"/>
      <c r="K193" s="354">
        <v>70</v>
      </c>
      <c r="L193" s="354">
        <v>0</v>
      </c>
      <c r="M193" s="355">
        <f t="shared" si="2"/>
        <v>70</v>
      </c>
    </row>
    <row r="194" spans="1:13" ht="27.95" customHeight="1" x14ac:dyDescent="0.15">
      <c r="A194" s="201"/>
      <c r="B194" s="80"/>
      <c r="C194" s="313"/>
      <c r="D194" s="314"/>
      <c r="E194" s="314"/>
      <c r="F194" s="290"/>
      <c r="G194" s="282"/>
      <c r="H194" s="285"/>
      <c r="I194" s="273" t="s">
        <v>469</v>
      </c>
      <c r="J194" s="61"/>
      <c r="K194" s="354">
        <v>515</v>
      </c>
      <c r="L194" s="354">
        <v>0</v>
      </c>
      <c r="M194" s="355">
        <f t="shared" si="2"/>
        <v>515</v>
      </c>
    </row>
    <row r="195" spans="1:13" ht="27.95" customHeight="1" x14ac:dyDescent="0.15">
      <c r="A195" s="201"/>
      <c r="B195" s="80"/>
      <c r="C195" s="313"/>
      <c r="D195" s="314"/>
      <c r="E195" s="314"/>
      <c r="F195" s="290"/>
      <c r="G195" s="282"/>
      <c r="H195" s="285"/>
      <c r="I195" s="273" t="s">
        <v>470</v>
      </c>
      <c r="J195" s="61"/>
      <c r="K195" s="354">
        <v>10</v>
      </c>
      <c r="L195" s="354">
        <v>0</v>
      </c>
      <c r="M195" s="355">
        <f t="shared" si="2"/>
        <v>10</v>
      </c>
    </row>
    <row r="196" spans="1:13" ht="27.95" customHeight="1" x14ac:dyDescent="0.15">
      <c r="A196" s="201"/>
      <c r="B196" s="80"/>
      <c r="C196" s="313"/>
      <c r="D196" s="314"/>
      <c r="E196" s="314"/>
      <c r="F196" s="290"/>
      <c r="G196" s="282"/>
      <c r="H196" s="285"/>
      <c r="I196" s="273" t="s">
        <v>471</v>
      </c>
      <c r="J196" s="61"/>
      <c r="K196" s="354">
        <v>10</v>
      </c>
      <c r="L196" s="354">
        <v>0</v>
      </c>
      <c r="M196" s="355">
        <f t="shared" si="2"/>
        <v>10</v>
      </c>
    </row>
    <row r="197" spans="1:13" ht="27.95" customHeight="1" thickBot="1" x14ac:dyDescent="0.2">
      <c r="A197" s="201"/>
      <c r="B197" s="80"/>
      <c r="C197" s="313"/>
      <c r="D197" s="314"/>
      <c r="E197" s="314"/>
      <c r="F197" s="290"/>
      <c r="G197" s="282"/>
      <c r="H197" s="381"/>
      <c r="I197" s="368" t="s">
        <v>472</v>
      </c>
      <c r="J197" s="369"/>
      <c r="K197" s="358">
        <v>100</v>
      </c>
      <c r="L197" s="358">
        <v>0</v>
      </c>
      <c r="M197" s="359">
        <f t="shared" si="2"/>
        <v>100</v>
      </c>
    </row>
    <row r="198" spans="1:13" ht="27.95" customHeight="1" x14ac:dyDescent="0.15">
      <c r="A198" s="201"/>
      <c r="B198" s="80"/>
      <c r="C198" s="313"/>
      <c r="D198" s="314"/>
      <c r="E198" s="314"/>
      <c r="F198" s="280"/>
      <c r="G198" s="282"/>
      <c r="H198" s="639" t="s">
        <v>119</v>
      </c>
      <c r="I198" s="274"/>
      <c r="J198" s="267"/>
      <c r="K198" s="361">
        <f>SUM(K199)</f>
        <v>0</v>
      </c>
      <c r="L198" s="361">
        <f>SUM(L199)</f>
        <v>0</v>
      </c>
      <c r="M198" s="362">
        <f t="shared" ref="M198:M260" si="3">SUM(K198-L198)</f>
        <v>0</v>
      </c>
    </row>
    <row r="199" spans="1:13" ht="27.95" customHeight="1" thickBot="1" x14ac:dyDescent="0.2">
      <c r="A199" s="201"/>
      <c r="B199" s="80"/>
      <c r="C199" s="313"/>
      <c r="D199" s="314"/>
      <c r="E199" s="314"/>
      <c r="F199" s="280"/>
      <c r="G199" s="282"/>
      <c r="H199" s="634"/>
      <c r="I199" s="368" t="s">
        <v>120</v>
      </c>
      <c r="J199" s="369"/>
      <c r="K199" s="358">
        <v>0</v>
      </c>
      <c r="L199" s="358">
        <v>0</v>
      </c>
      <c r="M199" s="359">
        <f t="shared" si="3"/>
        <v>0</v>
      </c>
    </row>
    <row r="200" spans="1:13" ht="27.95" customHeight="1" x14ac:dyDescent="0.15">
      <c r="A200" s="201"/>
      <c r="B200" s="80"/>
      <c r="C200" s="313"/>
      <c r="D200" s="314"/>
      <c r="E200" s="314"/>
      <c r="F200" s="280"/>
      <c r="G200" s="282"/>
      <c r="H200" s="633" t="s">
        <v>132</v>
      </c>
      <c r="I200" s="365"/>
      <c r="J200" s="270"/>
      <c r="K200" s="356">
        <f>SUM(K201)</f>
        <v>0</v>
      </c>
      <c r="L200" s="356">
        <f>SUM(L201)</f>
        <v>0</v>
      </c>
      <c r="M200" s="378">
        <f t="shared" si="3"/>
        <v>0</v>
      </c>
    </row>
    <row r="201" spans="1:13" ht="27.95" customHeight="1" x14ac:dyDescent="0.15">
      <c r="A201" s="201"/>
      <c r="B201" s="80"/>
      <c r="C201" s="313"/>
      <c r="D201" s="314"/>
      <c r="E201" s="314"/>
      <c r="F201" s="280"/>
      <c r="G201" s="282"/>
      <c r="H201" s="633"/>
      <c r="I201" s="695" t="s">
        <v>132</v>
      </c>
      <c r="J201" s="61"/>
      <c r="K201" s="354">
        <f>SUM(K202+K203+K204+K205+K206+K207+K208+K209+K210+K211)</f>
        <v>0</v>
      </c>
      <c r="L201" s="354">
        <v>0</v>
      </c>
      <c r="M201" s="355">
        <f t="shared" si="3"/>
        <v>0</v>
      </c>
    </row>
    <row r="202" spans="1:13" ht="27.95" customHeight="1" x14ac:dyDescent="0.15">
      <c r="A202" s="201"/>
      <c r="B202" s="80"/>
      <c r="C202" s="313"/>
      <c r="D202" s="314"/>
      <c r="E202" s="314"/>
      <c r="F202" s="280"/>
      <c r="G202" s="282"/>
      <c r="H202" s="633"/>
      <c r="I202" s="696"/>
      <c r="J202" s="265" t="s">
        <v>493</v>
      </c>
      <c r="K202" s="354">
        <v>0</v>
      </c>
      <c r="L202" s="354">
        <v>0</v>
      </c>
      <c r="M202" s="355">
        <f t="shared" si="3"/>
        <v>0</v>
      </c>
    </row>
    <row r="203" spans="1:13" ht="27.95" customHeight="1" x14ac:dyDescent="0.15">
      <c r="A203" s="201"/>
      <c r="B203" s="80"/>
      <c r="C203" s="313"/>
      <c r="D203" s="314"/>
      <c r="E203" s="314"/>
      <c r="F203" s="280"/>
      <c r="G203" s="282"/>
      <c r="H203" s="633"/>
      <c r="I203" s="696"/>
      <c r="J203" s="265" t="s">
        <v>494</v>
      </c>
      <c r="K203" s="354">
        <v>0</v>
      </c>
      <c r="L203" s="354">
        <v>0</v>
      </c>
      <c r="M203" s="355">
        <f t="shared" si="3"/>
        <v>0</v>
      </c>
    </row>
    <row r="204" spans="1:13" ht="27.95" customHeight="1" x14ac:dyDescent="0.15">
      <c r="A204" s="201"/>
      <c r="B204" s="80"/>
      <c r="C204" s="313"/>
      <c r="D204" s="314"/>
      <c r="E204" s="314"/>
      <c r="F204" s="280"/>
      <c r="G204" s="282"/>
      <c r="H204" s="633"/>
      <c r="I204" s="696"/>
      <c r="J204" s="265" t="s">
        <v>495</v>
      </c>
      <c r="K204" s="354">
        <v>0</v>
      </c>
      <c r="L204" s="354">
        <v>0</v>
      </c>
      <c r="M204" s="355">
        <f t="shared" si="3"/>
        <v>0</v>
      </c>
    </row>
    <row r="205" spans="1:13" ht="27.95" customHeight="1" x14ac:dyDescent="0.15">
      <c r="A205" s="201"/>
      <c r="B205" s="80"/>
      <c r="C205" s="313"/>
      <c r="D205" s="314"/>
      <c r="E205" s="314"/>
      <c r="F205" s="280"/>
      <c r="G205" s="282"/>
      <c r="H205" s="633"/>
      <c r="I205" s="696"/>
      <c r="J205" s="265" t="s">
        <v>496</v>
      </c>
      <c r="K205" s="354">
        <v>0</v>
      </c>
      <c r="L205" s="354">
        <v>0</v>
      </c>
      <c r="M205" s="355">
        <f t="shared" si="3"/>
        <v>0</v>
      </c>
    </row>
    <row r="206" spans="1:13" ht="27.95" customHeight="1" x14ac:dyDescent="0.15">
      <c r="A206" s="201"/>
      <c r="B206" s="80"/>
      <c r="C206" s="313"/>
      <c r="D206" s="314"/>
      <c r="E206" s="314"/>
      <c r="F206" s="280"/>
      <c r="G206" s="282"/>
      <c r="H206" s="633"/>
      <c r="I206" s="696"/>
      <c r="J206" s="265" t="s">
        <v>497</v>
      </c>
      <c r="K206" s="354">
        <v>0</v>
      </c>
      <c r="L206" s="354">
        <v>0</v>
      </c>
      <c r="M206" s="355">
        <f t="shared" si="3"/>
        <v>0</v>
      </c>
    </row>
    <row r="207" spans="1:13" ht="27.95" customHeight="1" x14ac:dyDescent="0.15">
      <c r="A207" s="201"/>
      <c r="B207" s="80"/>
      <c r="C207" s="313"/>
      <c r="D207" s="314"/>
      <c r="E207" s="314"/>
      <c r="F207" s="280"/>
      <c r="G207" s="282"/>
      <c r="H207" s="633"/>
      <c r="I207" s="696"/>
      <c r="J207" s="265" t="s">
        <v>498</v>
      </c>
      <c r="K207" s="354">
        <v>0</v>
      </c>
      <c r="L207" s="354">
        <v>0</v>
      </c>
      <c r="M207" s="355">
        <f t="shared" si="3"/>
        <v>0</v>
      </c>
    </row>
    <row r="208" spans="1:13" ht="27.95" customHeight="1" x14ac:dyDescent="0.15">
      <c r="A208" s="201"/>
      <c r="B208" s="80"/>
      <c r="C208" s="313"/>
      <c r="D208" s="314"/>
      <c r="E208" s="314"/>
      <c r="F208" s="280"/>
      <c r="G208" s="282"/>
      <c r="H208" s="633"/>
      <c r="I208" s="696"/>
      <c r="J208" s="265" t="s">
        <v>500</v>
      </c>
      <c r="K208" s="354">
        <v>0</v>
      </c>
      <c r="L208" s="354">
        <v>0</v>
      </c>
      <c r="M208" s="355">
        <f t="shared" si="3"/>
        <v>0</v>
      </c>
    </row>
    <row r="209" spans="1:13" ht="27.95" customHeight="1" x14ac:dyDescent="0.15">
      <c r="A209" s="201"/>
      <c r="B209" s="80"/>
      <c r="C209" s="313"/>
      <c r="D209" s="314"/>
      <c r="E209" s="314"/>
      <c r="F209" s="280"/>
      <c r="G209" s="282"/>
      <c r="H209" s="633"/>
      <c r="I209" s="696"/>
      <c r="J209" s="265" t="s">
        <v>499</v>
      </c>
      <c r="K209" s="354">
        <v>0</v>
      </c>
      <c r="L209" s="354">
        <v>0</v>
      </c>
      <c r="M209" s="355">
        <f t="shared" si="3"/>
        <v>0</v>
      </c>
    </row>
    <row r="210" spans="1:13" ht="27.95" customHeight="1" x14ac:dyDescent="0.15">
      <c r="A210" s="201"/>
      <c r="B210" s="80"/>
      <c r="C210" s="313"/>
      <c r="D210" s="314"/>
      <c r="E210" s="314"/>
      <c r="F210" s="280"/>
      <c r="G210" s="282"/>
      <c r="H210" s="633"/>
      <c r="I210" s="696"/>
      <c r="J210" s="265" t="s">
        <v>501</v>
      </c>
      <c r="K210" s="354">
        <v>0</v>
      </c>
      <c r="L210" s="354">
        <v>0</v>
      </c>
      <c r="M210" s="355">
        <f t="shared" si="3"/>
        <v>0</v>
      </c>
    </row>
    <row r="211" spans="1:13" ht="27.95" customHeight="1" x14ac:dyDescent="0.15">
      <c r="A211" s="201"/>
      <c r="B211" s="80"/>
      <c r="C211" s="313"/>
      <c r="D211" s="314"/>
      <c r="E211" s="314"/>
      <c r="F211" s="281"/>
      <c r="G211" s="283"/>
      <c r="H211" s="635"/>
      <c r="I211" s="697"/>
      <c r="J211" s="265" t="s">
        <v>502</v>
      </c>
      <c r="K211" s="354">
        <v>0</v>
      </c>
      <c r="L211" s="354">
        <v>0</v>
      </c>
      <c r="M211" s="355">
        <f t="shared" si="3"/>
        <v>0</v>
      </c>
    </row>
    <row r="212" spans="1:13" ht="27.95" customHeight="1" x14ac:dyDescent="0.15">
      <c r="A212" s="201"/>
      <c r="B212" s="80"/>
      <c r="C212" s="313"/>
      <c r="D212" s="314"/>
      <c r="E212" s="314"/>
      <c r="F212" s="280"/>
      <c r="G212" s="282"/>
      <c r="H212" s="632" t="s">
        <v>503</v>
      </c>
      <c r="I212" s="273"/>
      <c r="J212" s="61"/>
      <c r="K212" s="354">
        <f>SUM(K213)</f>
        <v>0</v>
      </c>
      <c r="L212" s="354">
        <f>SUM(L213)</f>
        <v>0</v>
      </c>
      <c r="M212" s="355">
        <f t="shared" si="3"/>
        <v>0</v>
      </c>
    </row>
    <row r="213" spans="1:13" ht="27.95" customHeight="1" x14ac:dyDescent="0.15">
      <c r="A213" s="201"/>
      <c r="B213" s="80"/>
      <c r="C213" s="313"/>
      <c r="D213" s="314"/>
      <c r="E213" s="314"/>
      <c r="F213" s="280"/>
      <c r="G213" s="282"/>
      <c r="H213" s="635"/>
      <c r="I213" s="273" t="s">
        <v>503</v>
      </c>
      <c r="J213" s="61"/>
      <c r="K213" s="354">
        <v>0</v>
      </c>
      <c r="L213" s="354">
        <v>0</v>
      </c>
      <c r="M213" s="355">
        <f t="shared" si="3"/>
        <v>0</v>
      </c>
    </row>
    <row r="214" spans="1:13" ht="27.95" customHeight="1" x14ac:dyDescent="0.15">
      <c r="A214" s="201"/>
      <c r="B214" s="80"/>
      <c r="C214" s="313"/>
      <c r="D214" s="314"/>
      <c r="E214" s="314"/>
      <c r="F214" s="280"/>
      <c r="G214" s="282"/>
      <c r="H214" s="632" t="s">
        <v>504</v>
      </c>
      <c r="I214" s="273"/>
      <c r="J214" s="61"/>
      <c r="K214" s="354">
        <f>SUM(K215)</f>
        <v>0</v>
      </c>
      <c r="L214" s="357">
        <f>SUM(L215)</f>
        <v>0</v>
      </c>
      <c r="M214" s="355">
        <f t="shared" si="3"/>
        <v>0</v>
      </c>
    </row>
    <row r="215" spans="1:13" ht="27.95" customHeight="1" x14ac:dyDescent="0.15">
      <c r="A215" s="201"/>
      <c r="B215" s="80"/>
      <c r="C215" s="313"/>
      <c r="D215" s="314"/>
      <c r="E215" s="314"/>
      <c r="F215" s="280"/>
      <c r="G215" s="282"/>
      <c r="H215" s="633"/>
      <c r="I215" s="695" t="s">
        <v>472</v>
      </c>
      <c r="J215" s="61"/>
      <c r="K215" s="354">
        <f>SUM(K216+K217)</f>
        <v>0</v>
      </c>
      <c r="L215" s="354">
        <f>SUM(L216+L217)</f>
        <v>0</v>
      </c>
      <c r="M215" s="355">
        <f t="shared" si="3"/>
        <v>0</v>
      </c>
    </row>
    <row r="216" spans="1:13" ht="27.95" customHeight="1" x14ac:dyDescent="0.15">
      <c r="A216" s="201"/>
      <c r="B216" s="80"/>
      <c r="C216" s="313"/>
      <c r="D216" s="314"/>
      <c r="E216" s="314"/>
      <c r="F216" s="280"/>
      <c r="G216" s="282"/>
      <c r="H216" s="633"/>
      <c r="I216" s="696"/>
      <c r="J216" s="265" t="s">
        <v>505</v>
      </c>
      <c r="K216" s="354">
        <v>0</v>
      </c>
      <c r="L216" s="354">
        <v>0</v>
      </c>
      <c r="M216" s="355">
        <f t="shared" si="3"/>
        <v>0</v>
      </c>
    </row>
    <row r="217" spans="1:13" ht="27.95" customHeight="1" x14ac:dyDescent="0.15">
      <c r="A217" s="201"/>
      <c r="B217" s="80"/>
      <c r="C217" s="313"/>
      <c r="D217" s="314"/>
      <c r="E217" s="314"/>
      <c r="F217" s="280"/>
      <c r="G217" s="282"/>
      <c r="H217" s="635"/>
      <c r="I217" s="697"/>
      <c r="J217" s="265" t="s">
        <v>472</v>
      </c>
      <c r="K217" s="354">
        <v>0</v>
      </c>
      <c r="L217" s="354">
        <v>0</v>
      </c>
      <c r="M217" s="355">
        <f t="shared" si="3"/>
        <v>0</v>
      </c>
    </row>
    <row r="218" spans="1:13" ht="27.95" customHeight="1" x14ac:dyDescent="0.15">
      <c r="A218" s="201"/>
      <c r="B218" s="80"/>
      <c r="C218" s="313"/>
      <c r="D218" s="314"/>
      <c r="E218" s="314"/>
      <c r="F218" s="280"/>
      <c r="G218" s="282"/>
      <c r="H218" s="632" t="s">
        <v>575</v>
      </c>
      <c r="I218" s="273"/>
      <c r="J218" s="61"/>
      <c r="K218" s="354">
        <f>SUM(K219)</f>
        <v>0</v>
      </c>
      <c r="L218" s="354">
        <f>SUM(L219)</f>
        <v>0</v>
      </c>
      <c r="M218" s="355">
        <f t="shared" si="3"/>
        <v>0</v>
      </c>
    </row>
    <row r="219" spans="1:13" ht="27.95" customHeight="1" thickBot="1" x14ac:dyDescent="0.2">
      <c r="A219" s="201"/>
      <c r="B219" s="80"/>
      <c r="C219" s="313"/>
      <c r="D219" s="314"/>
      <c r="E219" s="314"/>
      <c r="F219" s="280"/>
      <c r="G219" s="282"/>
      <c r="H219" s="634"/>
      <c r="I219" s="368" t="s">
        <v>576</v>
      </c>
      <c r="J219" s="369"/>
      <c r="K219" s="358">
        <v>0</v>
      </c>
      <c r="L219" s="358">
        <v>0</v>
      </c>
      <c r="M219" s="359">
        <f t="shared" si="3"/>
        <v>0</v>
      </c>
    </row>
    <row r="220" spans="1:13" ht="27.95" customHeight="1" thickBot="1" x14ac:dyDescent="0.2">
      <c r="A220" s="201"/>
      <c r="B220" s="80"/>
      <c r="C220" s="313"/>
      <c r="D220" s="314"/>
      <c r="E220" s="314"/>
      <c r="F220" s="280"/>
      <c r="G220" s="283"/>
      <c r="H220" s="702" t="s">
        <v>588</v>
      </c>
      <c r="I220" s="703"/>
      <c r="J220" s="750"/>
      <c r="K220" s="397">
        <f>SUM(K128+K145+K167+K198+K200+K212+K214+K218)</f>
        <v>73868</v>
      </c>
      <c r="L220" s="397">
        <f>SUM(L128+L145+L167+L198+L200+L212+L214+L218)</f>
        <v>0</v>
      </c>
      <c r="M220" s="398">
        <f t="shared" si="3"/>
        <v>73868</v>
      </c>
    </row>
    <row r="221" spans="1:13" ht="27.95" customHeight="1" x14ac:dyDescent="0.15">
      <c r="A221" s="201"/>
      <c r="B221" s="80"/>
      <c r="C221" s="313"/>
      <c r="D221" s="314"/>
      <c r="E221" s="314"/>
      <c r="F221" s="281"/>
      <c r="G221" s="262"/>
      <c r="H221" s="740" t="s">
        <v>589</v>
      </c>
      <c r="I221" s="740"/>
      <c r="J221" s="740"/>
      <c r="K221" s="390">
        <f>SUM(K127-K220)</f>
        <v>3540</v>
      </c>
      <c r="L221" s="390">
        <f>SUM(L127-L220)</f>
        <v>0</v>
      </c>
      <c r="M221" s="384">
        <f t="shared" si="3"/>
        <v>3540</v>
      </c>
    </row>
    <row r="222" spans="1:13" ht="27.95" customHeight="1" x14ac:dyDescent="0.15">
      <c r="A222" s="319" t="s">
        <v>679</v>
      </c>
      <c r="B222" s="311"/>
      <c r="C222" s="311"/>
      <c r="D222" s="311"/>
      <c r="E222" s="311"/>
      <c r="F222" s="710" t="s">
        <v>704</v>
      </c>
      <c r="G222" s="708" t="s">
        <v>4</v>
      </c>
      <c r="H222" s="632" t="s">
        <v>150</v>
      </c>
      <c r="I222" s="273"/>
      <c r="J222" s="61"/>
      <c r="K222" s="354">
        <f>SUM(K223+K224)</f>
        <v>0</v>
      </c>
      <c r="L222" s="354">
        <f>SUM(L223+L224)</f>
        <v>0</v>
      </c>
      <c r="M222" s="355">
        <f t="shared" si="3"/>
        <v>0</v>
      </c>
    </row>
    <row r="223" spans="1:13" ht="27.95" customHeight="1" x14ac:dyDescent="0.15">
      <c r="A223" s="319"/>
      <c r="B223" s="311"/>
      <c r="C223" s="311"/>
      <c r="D223" s="311"/>
      <c r="E223" s="311"/>
      <c r="F223" s="711"/>
      <c r="G223" s="709"/>
      <c r="H223" s="633"/>
      <c r="I223" s="273" t="s">
        <v>150</v>
      </c>
      <c r="J223" s="61"/>
      <c r="K223" s="354">
        <v>0</v>
      </c>
      <c r="L223" s="354">
        <v>0</v>
      </c>
      <c r="M223" s="355">
        <f t="shared" si="3"/>
        <v>0</v>
      </c>
    </row>
    <row r="224" spans="1:13" ht="27.95" customHeight="1" x14ac:dyDescent="0.15">
      <c r="A224" s="319"/>
      <c r="B224" s="311"/>
      <c r="C224" s="311"/>
      <c r="D224" s="311"/>
      <c r="E224" s="311"/>
      <c r="F224" s="711"/>
      <c r="G224" s="308"/>
      <c r="H224" s="635"/>
      <c r="I224" s="265" t="s">
        <v>511</v>
      </c>
      <c r="J224" s="61"/>
      <c r="K224" s="354">
        <v>0</v>
      </c>
      <c r="L224" s="354">
        <v>0</v>
      </c>
      <c r="M224" s="355">
        <f t="shared" si="3"/>
        <v>0</v>
      </c>
    </row>
    <row r="225" spans="1:13" ht="27.95" customHeight="1" x14ac:dyDescent="0.15">
      <c r="A225" s="319"/>
      <c r="B225" s="311"/>
      <c r="C225" s="311"/>
      <c r="D225" s="311"/>
      <c r="E225" s="311"/>
      <c r="F225" s="711"/>
      <c r="G225" s="308"/>
      <c r="H225" s="632" t="s">
        <v>153</v>
      </c>
      <c r="I225" s="273"/>
      <c r="J225" s="61"/>
      <c r="K225" s="354">
        <f>SUM(K226+K227)</f>
        <v>0</v>
      </c>
      <c r="L225" s="354">
        <f>SUM(L226+L227)</f>
        <v>0</v>
      </c>
      <c r="M225" s="355">
        <f t="shared" si="3"/>
        <v>0</v>
      </c>
    </row>
    <row r="226" spans="1:13" ht="27.95" customHeight="1" x14ac:dyDescent="0.15">
      <c r="A226" s="319"/>
      <c r="B226" s="311"/>
      <c r="C226" s="311"/>
      <c r="D226" s="311"/>
      <c r="E226" s="311"/>
      <c r="F226" s="711"/>
      <c r="G226" s="308"/>
      <c r="H226" s="633"/>
      <c r="I226" s="273" t="s">
        <v>153</v>
      </c>
      <c r="J226" s="61"/>
      <c r="K226" s="354">
        <v>0</v>
      </c>
      <c r="L226" s="354">
        <v>0</v>
      </c>
      <c r="M226" s="355">
        <f t="shared" si="3"/>
        <v>0</v>
      </c>
    </row>
    <row r="227" spans="1:13" ht="27.95" customHeight="1" x14ac:dyDescent="0.15">
      <c r="A227" s="319"/>
      <c r="B227" s="311"/>
      <c r="C227" s="311"/>
      <c r="D227" s="311"/>
      <c r="E227" s="311"/>
      <c r="F227" s="711"/>
      <c r="G227" s="308"/>
      <c r="H227" s="635"/>
      <c r="I227" s="265" t="s">
        <v>512</v>
      </c>
      <c r="J227" s="61"/>
      <c r="K227" s="354">
        <v>0</v>
      </c>
      <c r="L227" s="354">
        <v>0</v>
      </c>
      <c r="M227" s="355">
        <f t="shared" si="3"/>
        <v>0</v>
      </c>
    </row>
    <row r="228" spans="1:13" ht="27.95" customHeight="1" x14ac:dyDescent="0.15">
      <c r="A228" s="319"/>
      <c r="B228" s="311"/>
      <c r="C228" s="311"/>
      <c r="D228" s="311"/>
      <c r="E228" s="311"/>
      <c r="F228" s="711"/>
      <c r="G228" s="308"/>
      <c r="H228" s="632" t="s">
        <v>196</v>
      </c>
      <c r="I228" s="273"/>
      <c r="J228" s="61"/>
      <c r="K228" s="354">
        <f>SUM(K229)</f>
        <v>0</v>
      </c>
      <c r="L228" s="354">
        <f>SUM(L229)</f>
        <v>0</v>
      </c>
      <c r="M228" s="355">
        <f t="shared" si="3"/>
        <v>0</v>
      </c>
    </row>
    <row r="229" spans="1:13" ht="27.95" customHeight="1" x14ac:dyDescent="0.15">
      <c r="A229" s="319"/>
      <c r="B229" s="311"/>
      <c r="C229" s="311"/>
      <c r="D229" s="311"/>
      <c r="E229" s="311"/>
      <c r="F229" s="711"/>
      <c r="G229" s="308"/>
      <c r="H229" s="635"/>
      <c r="I229" s="273" t="s">
        <v>196</v>
      </c>
      <c r="J229" s="61"/>
      <c r="K229" s="354">
        <v>0</v>
      </c>
      <c r="L229" s="354">
        <v>0</v>
      </c>
      <c r="M229" s="355">
        <f t="shared" si="3"/>
        <v>0</v>
      </c>
    </row>
    <row r="230" spans="1:13" ht="27.95" customHeight="1" x14ac:dyDescent="0.15">
      <c r="A230" s="319"/>
      <c r="B230" s="311"/>
      <c r="C230" s="311"/>
      <c r="D230" s="311"/>
      <c r="E230" s="311"/>
      <c r="F230" s="307"/>
      <c r="G230" s="308"/>
      <c r="H230" s="632" t="s">
        <v>155</v>
      </c>
      <c r="I230" s="273"/>
      <c r="J230" s="61"/>
      <c r="K230" s="354">
        <f>SUM(K231+K234)</f>
        <v>0</v>
      </c>
      <c r="L230" s="354">
        <f>SUM(L231+L234)</f>
        <v>0</v>
      </c>
      <c r="M230" s="355">
        <f t="shared" si="3"/>
        <v>0</v>
      </c>
    </row>
    <row r="231" spans="1:13" ht="27.95" customHeight="1" x14ac:dyDescent="0.15">
      <c r="A231" s="319"/>
      <c r="B231" s="311"/>
      <c r="C231" s="311"/>
      <c r="D231" s="311"/>
      <c r="E231" s="311"/>
      <c r="F231" s="307"/>
      <c r="G231" s="308"/>
      <c r="H231" s="633"/>
      <c r="I231" s="695" t="s">
        <v>156</v>
      </c>
      <c r="J231" s="61"/>
      <c r="K231" s="354">
        <f>SUM(K232+K233)</f>
        <v>0</v>
      </c>
      <c r="L231" s="354">
        <f>SUM(L232+L233)</f>
        <v>0</v>
      </c>
      <c r="M231" s="355">
        <f t="shared" si="3"/>
        <v>0</v>
      </c>
    </row>
    <row r="232" spans="1:13" ht="27.95" customHeight="1" x14ac:dyDescent="0.15">
      <c r="A232" s="201"/>
      <c r="B232" s="80"/>
      <c r="C232" s="313"/>
      <c r="D232" s="314"/>
      <c r="E232" s="314"/>
      <c r="F232" s="307"/>
      <c r="G232" s="308"/>
      <c r="H232" s="633"/>
      <c r="I232" s="696"/>
      <c r="J232" s="265" t="s">
        <v>514</v>
      </c>
      <c r="K232" s="354">
        <v>0</v>
      </c>
      <c r="L232" s="354">
        <v>0</v>
      </c>
      <c r="M232" s="355">
        <f t="shared" si="3"/>
        <v>0</v>
      </c>
    </row>
    <row r="233" spans="1:13" ht="27.95" customHeight="1" x14ac:dyDescent="0.15">
      <c r="A233" s="201"/>
      <c r="B233" s="80"/>
      <c r="C233" s="313"/>
      <c r="D233" s="314"/>
      <c r="E233" s="314"/>
      <c r="F233" s="307"/>
      <c r="G233" s="308"/>
      <c r="H233" s="633"/>
      <c r="I233" s="696"/>
      <c r="J233" s="265" t="s">
        <v>515</v>
      </c>
      <c r="K233" s="354">
        <v>0</v>
      </c>
      <c r="L233" s="354">
        <v>0</v>
      </c>
      <c r="M233" s="355">
        <f t="shared" si="3"/>
        <v>0</v>
      </c>
    </row>
    <row r="234" spans="1:13" ht="27.95" customHeight="1" x14ac:dyDescent="0.15">
      <c r="A234" s="201"/>
      <c r="B234" s="80"/>
      <c r="C234" s="313"/>
      <c r="D234" s="314"/>
      <c r="E234" s="314"/>
      <c r="F234" s="307"/>
      <c r="G234" s="308"/>
      <c r="H234" s="633"/>
      <c r="I234" s="695" t="s">
        <v>160</v>
      </c>
      <c r="J234" s="265"/>
      <c r="K234" s="354">
        <f>SUM(K235+K236+K237+K238)</f>
        <v>0</v>
      </c>
      <c r="L234" s="354">
        <f>SUM(L235+L236+L237+L238)</f>
        <v>0</v>
      </c>
      <c r="M234" s="355">
        <f t="shared" si="3"/>
        <v>0</v>
      </c>
    </row>
    <row r="235" spans="1:13" ht="27.95" customHeight="1" x14ac:dyDescent="0.15">
      <c r="A235" s="201"/>
      <c r="B235" s="80"/>
      <c r="C235" s="313"/>
      <c r="D235" s="314"/>
      <c r="E235" s="314"/>
      <c r="F235" s="307"/>
      <c r="G235" s="308"/>
      <c r="H235" s="633"/>
      <c r="I235" s="696"/>
      <c r="J235" s="265" t="s">
        <v>675</v>
      </c>
      <c r="K235" s="354">
        <v>0</v>
      </c>
      <c r="L235" s="354">
        <v>0</v>
      </c>
      <c r="M235" s="355">
        <f t="shared" si="3"/>
        <v>0</v>
      </c>
    </row>
    <row r="236" spans="1:13" ht="27.95" customHeight="1" x14ac:dyDescent="0.15">
      <c r="A236" s="201"/>
      <c r="B236" s="80"/>
      <c r="C236" s="313"/>
      <c r="D236" s="314"/>
      <c r="E236" s="314"/>
      <c r="F236" s="307"/>
      <c r="G236" s="308"/>
      <c r="H236" s="633"/>
      <c r="I236" s="696"/>
      <c r="J236" s="265" t="s">
        <v>517</v>
      </c>
      <c r="K236" s="354">
        <v>0</v>
      </c>
      <c r="L236" s="354">
        <v>0</v>
      </c>
      <c r="M236" s="355">
        <f t="shared" si="3"/>
        <v>0</v>
      </c>
    </row>
    <row r="237" spans="1:13" ht="27.95" customHeight="1" x14ac:dyDescent="0.15">
      <c r="A237" s="201"/>
      <c r="B237" s="80"/>
      <c r="C237" s="313"/>
      <c r="D237" s="314"/>
      <c r="E237" s="314"/>
      <c r="F237" s="307"/>
      <c r="G237" s="308"/>
      <c r="H237" s="633"/>
      <c r="I237" s="696"/>
      <c r="J237" s="265" t="s">
        <v>518</v>
      </c>
      <c r="K237" s="354">
        <v>0</v>
      </c>
      <c r="L237" s="354">
        <v>0</v>
      </c>
      <c r="M237" s="355">
        <f t="shared" si="3"/>
        <v>0</v>
      </c>
    </row>
    <row r="238" spans="1:13" ht="27.95" customHeight="1" x14ac:dyDescent="0.15">
      <c r="A238" s="201"/>
      <c r="B238" s="80"/>
      <c r="C238" s="313"/>
      <c r="D238" s="314"/>
      <c r="E238" s="314"/>
      <c r="F238" s="307"/>
      <c r="G238" s="308"/>
      <c r="H238" s="633"/>
      <c r="I238" s="696"/>
      <c r="J238" s="265" t="s">
        <v>160</v>
      </c>
      <c r="K238" s="354">
        <f>SUM(K239+K240)</f>
        <v>0</v>
      </c>
      <c r="L238" s="354">
        <f>SUM(L239+L240)</f>
        <v>0</v>
      </c>
      <c r="M238" s="355">
        <f t="shared" si="3"/>
        <v>0</v>
      </c>
    </row>
    <row r="239" spans="1:13" ht="27.95" customHeight="1" x14ac:dyDescent="0.15">
      <c r="A239" s="201"/>
      <c r="B239" s="80"/>
      <c r="C239" s="313"/>
      <c r="D239" s="314"/>
      <c r="E239" s="314"/>
      <c r="F239" s="307"/>
      <c r="G239" s="308"/>
      <c r="H239" s="633"/>
      <c r="I239" s="696"/>
      <c r="J239" s="265" t="s">
        <v>600</v>
      </c>
      <c r="K239" s="354">
        <v>0</v>
      </c>
      <c r="L239" s="354">
        <v>0</v>
      </c>
      <c r="M239" s="355">
        <f t="shared" si="3"/>
        <v>0</v>
      </c>
    </row>
    <row r="240" spans="1:13" ht="27.95" customHeight="1" x14ac:dyDescent="0.15">
      <c r="A240" s="201"/>
      <c r="B240" s="80"/>
      <c r="C240" s="313"/>
      <c r="D240" s="314"/>
      <c r="E240" s="314"/>
      <c r="F240" s="307"/>
      <c r="G240" s="308"/>
      <c r="H240" s="635"/>
      <c r="I240" s="697"/>
      <c r="J240" s="265" t="s">
        <v>601</v>
      </c>
      <c r="K240" s="354">
        <v>0</v>
      </c>
      <c r="L240" s="354">
        <v>0</v>
      </c>
      <c r="M240" s="355">
        <f t="shared" si="3"/>
        <v>0</v>
      </c>
    </row>
    <row r="241" spans="1:13" ht="27.95" customHeight="1" x14ac:dyDescent="0.15">
      <c r="A241" s="201"/>
      <c r="B241" s="80"/>
      <c r="C241" s="313"/>
      <c r="D241" s="314"/>
      <c r="E241" s="314"/>
      <c r="F241" s="307"/>
      <c r="G241" s="308"/>
      <c r="H241" s="632" t="s">
        <v>520</v>
      </c>
      <c r="I241" s="273"/>
      <c r="J241" s="61"/>
      <c r="K241" s="354">
        <f>SUM(K242)</f>
        <v>0</v>
      </c>
      <c r="L241" s="354">
        <f>SUM(L242)</f>
        <v>0</v>
      </c>
      <c r="M241" s="355">
        <f t="shared" si="3"/>
        <v>0</v>
      </c>
    </row>
    <row r="242" spans="1:13" ht="27.95" customHeight="1" thickBot="1" x14ac:dyDescent="0.2">
      <c r="A242" s="201"/>
      <c r="B242" s="80"/>
      <c r="C242" s="313"/>
      <c r="D242" s="314"/>
      <c r="E242" s="314"/>
      <c r="F242" s="307"/>
      <c r="G242" s="308"/>
      <c r="H242" s="634"/>
      <c r="I242" s="377" t="s">
        <v>520</v>
      </c>
      <c r="J242" s="377"/>
      <c r="K242" s="358">
        <v>0</v>
      </c>
      <c r="L242" s="358">
        <v>0</v>
      </c>
      <c r="M242" s="359">
        <f t="shared" si="3"/>
        <v>0</v>
      </c>
    </row>
    <row r="243" spans="1:13" ht="27.95" customHeight="1" thickBot="1" x14ac:dyDescent="0.2">
      <c r="A243" s="201"/>
      <c r="B243" s="80"/>
      <c r="C243" s="313"/>
      <c r="D243" s="314"/>
      <c r="E243" s="314"/>
      <c r="F243" s="307"/>
      <c r="G243" s="309"/>
      <c r="H243" s="699" t="s">
        <v>172</v>
      </c>
      <c r="I243" s="699"/>
      <c r="J243" s="699"/>
      <c r="K243" s="399">
        <f>SUM(K222+K225+K228+K230+K241)</f>
        <v>0</v>
      </c>
      <c r="L243" s="399">
        <f>SUM(L222+L225+L228+L230+L241)</f>
        <v>0</v>
      </c>
      <c r="M243" s="400">
        <f t="shared" si="3"/>
        <v>0</v>
      </c>
    </row>
    <row r="244" spans="1:13" ht="27.95" customHeight="1" x14ac:dyDescent="0.15">
      <c r="A244" s="201"/>
      <c r="B244" s="80"/>
      <c r="C244" s="313"/>
      <c r="D244" s="314"/>
      <c r="E244" s="314"/>
      <c r="F244" s="307"/>
      <c r="G244" s="708" t="s">
        <v>680</v>
      </c>
      <c r="H244" s="633" t="s">
        <v>521</v>
      </c>
      <c r="I244" s="365"/>
      <c r="J244" s="270"/>
      <c r="K244" s="356">
        <f>SUM(K245)</f>
        <v>0</v>
      </c>
      <c r="L244" s="356">
        <f>SUM(L245)</f>
        <v>0</v>
      </c>
      <c r="M244" s="378">
        <f t="shared" si="3"/>
        <v>0</v>
      </c>
    </row>
    <row r="245" spans="1:13" ht="27.95" customHeight="1" x14ac:dyDescent="0.15">
      <c r="A245" s="201"/>
      <c r="B245" s="80"/>
      <c r="C245" s="313"/>
      <c r="D245" s="314"/>
      <c r="E245" s="314"/>
      <c r="F245" s="307"/>
      <c r="G245" s="709"/>
      <c r="H245" s="635"/>
      <c r="I245" s="273" t="s">
        <v>521</v>
      </c>
      <c r="J245" s="61"/>
      <c r="K245" s="354">
        <v>0</v>
      </c>
      <c r="L245" s="354">
        <v>0</v>
      </c>
      <c r="M245" s="355">
        <f t="shared" si="3"/>
        <v>0</v>
      </c>
    </row>
    <row r="246" spans="1:13" ht="27.95" customHeight="1" x14ac:dyDescent="0.15">
      <c r="A246" s="201"/>
      <c r="B246" s="80"/>
      <c r="C246" s="313"/>
      <c r="D246" s="314"/>
      <c r="E246" s="314"/>
      <c r="F246" s="307"/>
      <c r="G246" s="709"/>
      <c r="H246" s="632" t="s">
        <v>522</v>
      </c>
      <c r="I246" s="273"/>
      <c r="J246" s="61"/>
      <c r="K246" s="354">
        <f>SUM(K247+K250)</f>
        <v>0</v>
      </c>
      <c r="L246" s="354">
        <f>SUM(L247+L250)</f>
        <v>0</v>
      </c>
      <c r="M246" s="355">
        <f t="shared" si="3"/>
        <v>0</v>
      </c>
    </row>
    <row r="247" spans="1:13" ht="27.95" customHeight="1" x14ac:dyDescent="0.15">
      <c r="A247" s="201"/>
      <c r="B247" s="80"/>
      <c r="C247" s="313"/>
      <c r="D247" s="314"/>
      <c r="E247" s="314"/>
      <c r="F247" s="307"/>
      <c r="G247" s="308"/>
      <c r="H247" s="633"/>
      <c r="I247" s="695" t="s">
        <v>523</v>
      </c>
      <c r="J247" s="61"/>
      <c r="K247" s="354">
        <f>SUM(K248+K249)</f>
        <v>0</v>
      </c>
      <c r="L247" s="354">
        <f>SUM(L248+L249)</f>
        <v>0</v>
      </c>
      <c r="M247" s="355">
        <f t="shared" si="3"/>
        <v>0</v>
      </c>
    </row>
    <row r="248" spans="1:13" ht="27.95" customHeight="1" x14ac:dyDescent="0.15">
      <c r="A248" s="201"/>
      <c r="B248" s="80"/>
      <c r="C248" s="313"/>
      <c r="D248" s="314"/>
      <c r="E248" s="314"/>
      <c r="F248" s="307"/>
      <c r="G248" s="308"/>
      <c r="H248" s="633"/>
      <c r="I248" s="696"/>
      <c r="J248" s="265" t="s">
        <v>524</v>
      </c>
      <c r="K248" s="354">
        <v>0</v>
      </c>
      <c r="L248" s="354">
        <v>0</v>
      </c>
      <c r="M248" s="355">
        <f t="shared" si="3"/>
        <v>0</v>
      </c>
    </row>
    <row r="249" spans="1:13" ht="27.95" customHeight="1" x14ac:dyDescent="0.15">
      <c r="A249" s="201"/>
      <c r="B249" s="80"/>
      <c r="C249" s="313"/>
      <c r="D249" s="314"/>
      <c r="E249" s="314"/>
      <c r="F249" s="307"/>
      <c r="G249" s="308"/>
      <c r="H249" s="633"/>
      <c r="I249" s="696"/>
      <c r="J249" s="265" t="s">
        <v>525</v>
      </c>
      <c r="K249" s="354">
        <v>0</v>
      </c>
      <c r="L249" s="354">
        <v>0</v>
      </c>
      <c r="M249" s="355">
        <f t="shared" si="3"/>
        <v>0</v>
      </c>
    </row>
    <row r="250" spans="1:13" ht="27.95" customHeight="1" x14ac:dyDescent="0.15">
      <c r="A250" s="201"/>
      <c r="B250" s="80"/>
      <c r="C250" s="313"/>
      <c r="D250" s="314"/>
      <c r="E250" s="314"/>
      <c r="F250" s="307"/>
      <c r="G250" s="308"/>
      <c r="H250" s="633"/>
      <c r="I250" s="695" t="s">
        <v>179</v>
      </c>
      <c r="J250" s="265"/>
      <c r="K250" s="354">
        <f>SUM(K251+K252+K253+K254)</f>
        <v>0</v>
      </c>
      <c r="L250" s="354">
        <f>SUM(L251+L252+L253+L254)</f>
        <v>0</v>
      </c>
      <c r="M250" s="355">
        <f t="shared" si="3"/>
        <v>0</v>
      </c>
    </row>
    <row r="251" spans="1:13" ht="27.95" customHeight="1" x14ac:dyDescent="0.15">
      <c r="A251" s="201"/>
      <c r="B251" s="80"/>
      <c r="C251" s="313"/>
      <c r="D251" s="314"/>
      <c r="E251" s="314"/>
      <c r="F251" s="307"/>
      <c r="G251" s="308"/>
      <c r="H251" s="633"/>
      <c r="I251" s="696"/>
      <c r="J251" s="265" t="s">
        <v>525</v>
      </c>
      <c r="K251" s="354">
        <v>0</v>
      </c>
      <c r="L251" s="354">
        <v>0</v>
      </c>
      <c r="M251" s="355">
        <f t="shared" si="3"/>
        <v>0</v>
      </c>
    </row>
    <row r="252" spans="1:13" ht="27.95" customHeight="1" x14ac:dyDescent="0.15">
      <c r="A252" s="201"/>
      <c r="B252" s="80"/>
      <c r="C252" s="313"/>
      <c r="D252" s="314"/>
      <c r="E252" s="314"/>
      <c r="F252" s="307"/>
      <c r="G252" s="308"/>
      <c r="H252" s="633"/>
      <c r="I252" s="696"/>
      <c r="J252" s="265" t="s">
        <v>527</v>
      </c>
      <c r="K252" s="354">
        <v>0</v>
      </c>
      <c r="L252" s="354">
        <v>0</v>
      </c>
      <c r="M252" s="355">
        <f t="shared" si="3"/>
        <v>0</v>
      </c>
    </row>
    <row r="253" spans="1:13" ht="27.95" customHeight="1" x14ac:dyDescent="0.15">
      <c r="A253" s="201"/>
      <c r="B253" s="80"/>
      <c r="C253" s="313"/>
      <c r="D253" s="314"/>
      <c r="E253" s="314"/>
      <c r="F253" s="307"/>
      <c r="G253" s="308"/>
      <c r="H253" s="633"/>
      <c r="I253" s="696"/>
      <c r="J253" s="265" t="s">
        <v>183</v>
      </c>
      <c r="K253" s="354">
        <v>0</v>
      </c>
      <c r="L253" s="354">
        <v>0</v>
      </c>
      <c r="M253" s="355">
        <f t="shared" si="3"/>
        <v>0</v>
      </c>
    </row>
    <row r="254" spans="1:13" ht="27.95" customHeight="1" x14ac:dyDescent="0.15">
      <c r="A254" s="201"/>
      <c r="B254" s="80"/>
      <c r="C254" s="313"/>
      <c r="D254" s="314"/>
      <c r="E254" s="314"/>
      <c r="F254" s="307"/>
      <c r="G254" s="308"/>
      <c r="H254" s="633"/>
      <c r="I254" s="696"/>
      <c r="J254" s="265" t="s">
        <v>528</v>
      </c>
      <c r="K254" s="354">
        <f>SUM(K255+K256)</f>
        <v>0</v>
      </c>
      <c r="L254" s="354">
        <f>SUM(L255+L256)</f>
        <v>0</v>
      </c>
      <c r="M254" s="355">
        <f t="shared" si="3"/>
        <v>0</v>
      </c>
    </row>
    <row r="255" spans="1:13" ht="27.95" customHeight="1" x14ac:dyDescent="0.15">
      <c r="A255" s="201"/>
      <c r="B255" s="80"/>
      <c r="C255" s="313"/>
      <c r="D255" s="314"/>
      <c r="E255" s="314"/>
      <c r="F255" s="307"/>
      <c r="G255" s="308"/>
      <c r="H255" s="633"/>
      <c r="I255" s="696"/>
      <c r="J255" s="265" t="s">
        <v>602</v>
      </c>
      <c r="K255" s="354">
        <v>0</v>
      </c>
      <c r="L255" s="354">
        <v>0</v>
      </c>
      <c r="M255" s="355">
        <f t="shared" si="3"/>
        <v>0</v>
      </c>
    </row>
    <row r="256" spans="1:13" ht="27.95" customHeight="1" x14ac:dyDescent="0.15">
      <c r="A256" s="201"/>
      <c r="B256" s="80"/>
      <c r="C256" s="313"/>
      <c r="D256" s="314"/>
      <c r="E256" s="314"/>
      <c r="F256" s="310"/>
      <c r="G256" s="309"/>
      <c r="H256" s="635"/>
      <c r="I256" s="697"/>
      <c r="J256" s="265" t="s">
        <v>603</v>
      </c>
      <c r="K256" s="354">
        <v>0</v>
      </c>
      <c r="L256" s="354">
        <v>0</v>
      </c>
      <c r="M256" s="355">
        <f t="shared" si="3"/>
        <v>0</v>
      </c>
    </row>
    <row r="257" spans="1:13" ht="27.95" customHeight="1" x14ac:dyDescent="0.15">
      <c r="A257" s="201"/>
      <c r="B257" s="80"/>
      <c r="C257" s="313"/>
      <c r="D257" s="314"/>
      <c r="E257" s="314"/>
      <c r="F257" s="307"/>
      <c r="G257" s="308"/>
      <c r="H257" s="632" t="s">
        <v>529</v>
      </c>
      <c r="I257" s="273"/>
      <c r="J257" s="61"/>
      <c r="K257" s="354">
        <f>SUM(K258)</f>
        <v>0</v>
      </c>
      <c r="L257" s="354">
        <f>SUM(L258)</f>
        <v>0</v>
      </c>
      <c r="M257" s="355">
        <f t="shared" si="3"/>
        <v>0</v>
      </c>
    </row>
    <row r="258" spans="1:13" ht="27.95" customHeight="1" x14ac:dyDescent="0.15">
      <c r="A258" s="201"/>
      <c r="B258" s="80"/>
      <c r="C258" s="313"/>
      <c r="D258" s="314"/>
      <c r="E258" s="314"/>
      <c r="F258" s="307"/>
      <c r="G258" s="308"/>
      <c r="H258" s="635"/>
      <c r="I258" s="273" t="s">
        <v>529</v>
      </c>
      <c r="J258" s="61"/>
      <c r="K258" s="354">
        <v>0</v>
      </c>
      <c r="L258" s="354">
        <v>0</v>
      </c>
      <c r="M258" s="355">
        <f t="shared" si="3"/>
        <v>0</v>
      </c>
    </row>
    <row r="259" spans="1:13" ht="27.95" customHeight="1" x14ac:dyDescent="0.15">
      <c r="A259" s="201"/>
      <c r="B259" s="80"/>
      <c r="C259" s="313"/>
      <c r="D259" s="314"/>
      <c r="E259" s="314"/>
      <c r="F259" s="307"/>
      <c r="G259" s="308"/>
      <c r="H259" s="706" t="s">
        <v>530</v>
      </c>
      <c r="I259" s="273"/>
      <c r="J259" s="61"/>
      <c r="K259" s="354">
        <f>SUM(K260)</f>
        <v>0</v>
      </c>
      <c r="L259" s="354">
        <f>SUM(L260)</f>
        <v>0</v>
      </c>
      <c r="M259" s="355">
        <f t="shared" si="3"/>
        <v>0</v>
      </c>
    </row>
    <row r="260" spans="1:13" ht="27.95" customHeight="1" x14ac:dyDescent="0.15">
      <c r="A260" s="201"/>
      <c r="B260" s="80"/>
      <c r="C260" s="313"/>
      <c r="D260" s="314"/>
      <c r="E260" s="314"/>
      <c r="F260" s="307"/>
      <c r="G260" s="308"/>
      <c r="H260" s="707"/>
      <c r="I260" s="265" t="s">
        <v>530</v>
      </c>
      <c r="J260" s="61"/>
      <c r="K260" s="354">
        <v>0</v>
      </c>
      <c r="L260" s="354">
        <v>0</v>
      </c>
      <c r="M260" s="355">
        <f t="shared" si="3"/>
        <v>0</v>
      </c>
    </row>
    <row r="261" spans="1:13" ht="27.95" customHeight="1" x14ac:dyDescent="0.15">
      <c r="A261" s="201"/>
      <c r="B261" s="80"/>
      <c r="C261" s="313"/>
      <c r="D261" s="314"/>
      <c r="E261" s="314"/>
      <c r="F261" s="307"/>
      <c r="G261" s="308"/>
      <c r="H261" s="632" t="s">
        <v>531</v>
      </c>
      <c r="I261" s="273"/>
      <c r="J261" s="61"/>
      <c r="K261" s="354">
        <f>SUM(K262)</f>
        <v>0</v>
      </c>
      <c r="L261" s="354">
        <f>SUM(L262)</f>
        <v>0</v>
      </c>
      <c r="M261" s="355">
        <f t="shared" ref="M261:M324" si="4">SUM(K261-L261)</f>
        <v>0</v>
      </c>
    </row>
    <row r="262" spans="1:13" ht="27.95" customHeight="1" x14ac:dyDescent="0.15">
      <c r="A262" s="201"/>
      <c r="B262" s="80"/>
      <c r="C262" s="313"/>
      <c r="D262" s="314"/>
      <c r="E262" s="314"/>
      <c r="F262" s="307"/>
      <c r="G262" s="308"/>
      <c r="H262" s="635"/>
      <c r="I262" s="265" t="s">
        <v>531</v>
      </c>
      <c r="J262" s="61"/>
      <c r="K262" s="354">
        <v>0</v>
      </c>
      <c r="L262" s="354">
        <v>0</v>
      </c>
      <c r="M262" s="355">
        <f t="shared" si="4"/>
        <v>0</v>
      </c>
    </row>
    <row r="263" spans="1:13" ht="27.95" customHeight="1" x14ac:dyDescent="0.15">
      <c r="A263" s="201"/>
      <c r="B263" s="80"/>
      <c r="C263" s="313"/>
      <c r="D263" s="314"/>
      <c r="E263" s="314"/>
      <c r="F263" s="307"/>
      <c r="G263" s="309"/>
      <c r="H263" s="745" t="s">
        <v>191</v>
      </c>
      <c r="I263" s="745"/>
      <c r="J263" s="745"/>
      <c r="K263" s="354">
        <f>SUM(K244+K246+K257+K259+K261)</f>
        <v>0</v>
      </c>
      <c r="L263" s="354">
        <f>SUM(L244+L246+L257+L259+L261)</f>
        <v>0</v>
      </c>
      <c r="M263" s="355">
        <f t="shared" si="4"/>
        <v>0</v>
      </c>
    </row>
    <row r="264" spans="1:13" ht="27.95" customHeight="1" x14ac:dyDescent="0.15">
      <c r="A264" s="201"/>
      <c r="B264" s="80"/>
      <c r="C264" s="313"/>
      <c r="D264" s="314"/>
      <c r="E264" s="314"/>
      <c r="F264" s="310"/>
      <c r="G264" s="28"/>
      <c r="H264" s="745" t="s">
        <v>192</v>
      </c>
      <c r="I264" s="745"/>
      <c r="J264" s="745"/>
      <c r="K264" s="354">
        <f>SUM(K243-K263)</f>
        <v>0</v>
      </c>
      <c r="L264" s="354">
        <f>SUM(L243-L263)</f>
        <v>0</v>
      </c>
      <c r="M264" s="355">
        <f t="shared" si="4"/>
        <v>0</v>
      </c>
    </row>
    <row r="265" spans="1:13" ht="27.95" customHeight="1" x14ac:dyDescent="0.15">
      <c r="A265" s="201"/>
      <c r="B265" s="80"/>
      <c r="C265" s="313"/>
      <c r="D265" s="314"/>
      <c r="E265" s="314"/>
      <c r="F265" s="739" t="s">
        <v>697</v>
      </c>
      <c r="G265" s="708" t="s">
        <v>4</v>
      </c>
      <c r="H265" s="632" t="s">
        <v>533</v>
      </c>
      <c r="I265" s="273"/>
      <c r="J265" s="61"/>
      <c r="K265" s="354">
        <f>SUM(K266)</f>
        <v>0</v>
      </c>
      <c r="L265" s="354">
        <f>SUM(L266)</f>
        <v>0</v>
      </c>
      <c r="M265" s="355">
        <f t="shared" si="4"/>
        <v>0</v>
      </c>
    </row>
    <row r="266" spans="1:13" ht="27.95" customHeight="1" thickBot="1" x14ac:dyDescent="0.2">
      <c r="A266" s="201"/>
      <c r="B266" s="80"/>
      <c r="C266" s="313"/>
      <c r="D266" s="314"/>
      <c r="E266" s="314"/>
      <c r="F266" s="701"/>
      <c r="G266" s="709"/>
      <c r="H266" s="634"/>
      <c r="I266" s="368" t="s">
        <v>533</v>
      </c>
      <c r="J266" s="369"/>
      <c r="K266" s="358">
        <v>0</v>
      </c>
      <c r="L266" s="358">
        <v>0</v>
      </c>
      <c r="M266" s="359">
        <f t="shared" si="4"/>
        <v>0</v>
      </c>
    </row>
    <row r="267" spans="1:13" ht="27.95" customHeight="1" x14ac:dyDescent="0.15">
      <c r="A267" s="201"/>
      <c r="B267" s="80"/>
      <c r="C267" s="313"/>
      <c r="D267" s="314"/>
      <c r="E267" s="314"/>
      <c r="F267" s="701"/>
      <c r="G267" s="709"/>
      <c r="H267" s="633" t="s">
        <v>577</v>
      </c>
      <c r="I267" s="365"/>
      <c r="J267" s="270"/>
      <c r="K267" s="366">
        <f>SUM(K268+K269+K270)</f>
        <v>600</v>
      </c>
      <c r="L267" s="366">
        <f>SUM(L268+L269+L270)</f>
        <v>0</v>
      </c>
      <c r="M267" s="367">
        <f t="shared" si="4"/>
        <v>600</v>
      </c>
    </row>
    <row r="268" spans="1:13" ht="27.95" customHeight="1" x14ac:dyDescent="0.15">
      <c r="A268" s="201"/>
      <c r="B268" s="80"/>
      <c r="C268" s="313"/>
      <c r="D268" s="314"/>
      <c r="E268" s="314"/>
      <c r="F268" s="701"/>
      <c r="G268" s="709"/>
      <c r="H268" s="633"/>
      <c r="I268" s="273" t="s">
        <v>535</v>
      </c>
      <c r="J268" s="61"/>
      <c r="K268" s="354">
        <v>0</v>
      </c>
      <c r="L268" s="354">
        <v>0</v>
      </c>
      <c r="M268" s="355">
        <f t="shared" si="4"/>
        <v>0</v>
      </c>
    </row>
    <row r="269" spans="1:13" ht="27.95" customHeight="1" x14ac:dyDescent="0.15">
      <c r="A269" s="201"/>
      <c r="B269" s="80"/>
      <c r="C269" s="313"/>
      <c r="D269" s="314"/>
      <c r="E269" s="314"/>
      <c r="F269" s="701"/>
      <c r="G269" s="709"/>
      <c r="H269" s="633"/>
      <c r="I269" s="273" t="s">
        <v>536</v>
      </c>
      <c r="J269" s="61"/>
      <c r="K269" s="354">
        <v>0</v>
      </c>
      <c r="L269" s="354">
        <v>0</v>
      </c>
      <c r="M269" s="355">
        <f t="shared" si="4"/>
        <v>0</v>
      </c>
    </row>
    <row r="270" spans="1:13" ht="27.95" customHeight="1" x14ac:dyDescent="0.15">
      <c r="A270" s="201"/>
      <c r="B270" s="80"/>
      <c r="C270" s="313"/>
      <c r="D270" s="314"/>
      <c r="E270" s="314"/>
      <c r="F270" s="701"/>
      <c r="G270" s="709"/>
      <c r="H270" s="633"/>
      <c r="I270" s="695" t="s">
        <v>578</v>
      </c>
      <c r="J270" s="61"/>
      <c r="K270" s="354">
        <f>SUM(K271+K272+K273)</f>
        <v>600</v>
      </c>
      <c r="L270" s="354">
        <f>SUM(L271+L272+L273)</f>
        <v>0</v>
      </c>
      <c r="M270" s="355">
        <f t="shared" si="4"/>
        <v>600</v>
      </c>
    </row>
    <row r="271" spans="1:13" ht="27.95" customHeight="1" x14ac:dyDescent="0.15">
      <c r="A271" s="201"/>
      <c r="B271" s="80"/>
      <c r="C271" s="313"/>
      <c r="D271" s="314"/>
      <c r="E271" s="314"/>
      <c r="F271" s="701"/>
      <c r="G271" s="709"/>
      <c r="H271" s="633"/>
      <c r="I271" s="696"/>
      <c r="J271" s="265" t="s">
        <v>537</v>
      </c>
      <c r="K271" s="354">
        <v>600</v>
      </c>
      <c r="L271" s="354">
        <v>0</v>
      </c>
      <c r="M271" s="355">
        <f t="shared" si="4"/>
        <v>600</v>
      </c>
    </row>
    <row r="272" spans="1:13" ht="27.95" customHeight="1" x14ac:dyDescent="0.15">
      <c r="A272" s="201"/>
      <c r="B272" s="80"/>
      <c r="C272" s="313"/>
      <c r="D272" s="314"/>
      <c r="E272" s="314"/>
      <c r="F272" s="701"/>
      <c r="G272" s="709"/>
      <c r="H272" s="633"/>
      <c r="I272" s="696"/>
      <c r="J272" s="265" t="s">
        <v>538</v>
      </c>
      <c r="K272" s="354">
        <v>0</v>
      </c>
      <c r="L272" s="354">
        <v>0</v>
      </c>
      <c r="M272" s="355">
        <f t="shared" si="4"/>
        <v>0</v>
      </c>
    </row>
    <row r="273" spans="1:13" ht="27.95" customHeight="1" x14ac:dyDescent="0.15">
      <c r="A273" s="201"/>
      <c r="B273" s="80"/>
      <c r="C273" s="313"/>
      <c r="D273" s="314"/>
      <c r="E273" s="314"/>
      <c r="F273" s="701"/>
      <c r="G273" s="709"/>
      <c r="H273" s="635"/>
      <c r="I273" s="697"/>
      <c r="J273" s="265" t="s">
        <v>534</v>
      </c>
      <c r="K273" s="354">
        <v>0</v>
      </c>
      <c r="L273" s="354">
        <v>0</v>
      </c>
      <c r="M273" s="355">
        <f t="shared" si="4"/>
        <v>0</v>
      </c>
    </row>
    <row r="274" spans="1:13" ht="27.95" customHeight="1" x14ac:dyDescent="0.15">
      <c r="A274" s="201"/>
      <c r="B274" s="80"/>
      <c r="C274" s="313"/>
      <c r="D274" s="314"/>
      <c r="E274" s="314"/>
      <c r="F274" s="290"/>
      <c r="G274" s="709"/>
      <c r="H274" s="632" t="s">
        <v>210</v>
      </c>
      <c r="I274" s="273"/>
      <c r="J274" s="61"/>
      <c r="K274" s="354">
        <f>SUM(K275)</f>
        <v>0</v>
      </c>
      <c r="L274" s="354">
        <f>SUM(L275)</f>
        <v>0</v>
      </c>
      <c r="M274" s="355">
        <f t="shared" si="4"/>
        <v>0</v>
      </c>
    </row>
    <row r="275" spans="1:13" ht="27.95" customHeight="1" x14ac:dyDescent="0.15">
      <c r="A275" s="201"/>
      <c r="B275" s="80"/>
      <c r="C275" s="313"/>
      <c r="D275" s="314"/>
      <c r="E275" s="314"/>
      <c r="F275" s="290"/>
      <c r="G275" s="709"/>
      <c r="H275" s="635"/>
      <c r="I275" s="273" t="s">
        <v>210</v>
      </c>
      <c r="J275" s="61"/>
      <c r="K275" s="354">
        <v>0</v>
      </c>
      <c r="L275" s="354">
        <v>0</v>
      </c>
      <c r="M275" s="355">
        <f t="shared" si="4"/>
        <v>0</v>
      </c>
    </row>
    <row r="276" spans="1:13" ht="27.95" customHeight="1" x14ac:dyDescent="0.15">
      <c r="A276" s="201"/>
      <c r="B276" s="80"/>
      <c r="C276" s="313"/>
      <c r="D276" s="314"/>
      <c r="E276" s="314"/>
      <c r="F276" s="290"/>
      <c r="G276" s="709"/>
      <c r="H276" s="632" t="s">
        <v>539</v>
      </c>
      <c r="I276" s="273"/>
      <c r="J276" s="61"/>
      <c r="K276" s="354">
        <f>SUM(K277)</f>
        <v>0</v>
      </c>
      <c r="L276" s="354">
        <f>SUM(L277)</f>
        <v>0</v>
      </c>
      <c r="M276" s="355">
        <f t="shared" si="4"/>
        <v>0</v>
      </c>
    </row>
    <row r="277" spans="1:13" ht="27.95" customHeight="1" x14ac:dyDescent="0.15">
      <c r="A277" s="201"/>
      <c r="B277" s="80"/>
      <c r="C277" s="313"/>
      <c r="D277" s="314"/>
      <c r="E277" s="314"/>
      <c r="F277" s="290"/>
      <c r="G277" s="709"/>
      <c r="H277" s="635"/>
      <c r="I277" s="273" t="s">
        <v>539</v>
      </c>
      <c r="J277" s="61"/>
      <c r="K277" s="354">
        <v>0</v>
      </c>
      <c r="L277" s="354">
        <v>0</v>
      </c>
      <c r="M277" s="355">
        <f t="shared" si="4"/>
        <v>0</v>
      </c>
    </row>
    <row r="278" spans="1:13" ht="27.95" customHeight="1" x14ac:dyDescent="0.15">
      <c r="A278" s="201"/>
      <c r="B278" s="80"/>
      <c r="C278" s="313"/>
      <c r="D278" s="314"/>
      <c r="E278" s="314"/>
      <c r="F278" s="290"/>
      <c r="G278" s="709"/>
      <c r="H278" s="632" t="s">
        <v>540</v>
      </c>
      <c r="I278" s="273"/>
      <c r="J278" s="61"/>
      <c r="K278" s="354">
        <f>SUM(K279)</f>
        <v>0</v>
      </c>
      <c r="L278" s="354">
        <f>SUM(L279)</f>
        <v>0</v>
      </c>
      <c r="M278" s="355">
        <f t="shared" si="4"/>
        <v>0</v>
      </c>
    </row>
    <row r="279" spans="1:13" ht="27.95" customHeight="1" x14ac:dyDescent="0.15">
      <c r="A279" s="201"/>
      <c r="B279" s="80"/>
      <c r="C279" s="313"/>
      <c r="D279" s="314"/>
      <c r="E279" s="314"/>
      <c r="F279" s="290"/>
      <c r="G279" s="709"/>
      <c r="H279" s="635"/>
      <c r="I279" s="273" t="s">
        <v>540</v>
      </c>
      <c r="J279" s="61"/>
      <c r="K279" s="354">
        <v>0</v>
      </c>
      <c r="L279" s="354">
        <v>0</v>
      </c>
      <c r="M279" s="355">
        <f t="shared" si="4"/>
        <v>0</v>
      </c>
    </row>
    <row r="280" spans="1:13" ht="27.95" customHeight="1" x14ac:dyDescent="0.15">
      <c r="A280" s="201"/>
      <c r="B280" s="80"/>
      <c r="C280" s="313"/>
      <c r="D280" s="314"/>
      <c r="E280" s="314"/>
      <c r="F280" s="290"/>
      <c r="G280" s="709"/>
      <c r="H280" s="632" t="s">
        <v>579</v>
      </c>
      <c r="I280" s="273"/>
      <c r="J280" s="61"/>
      <c r="K280" s="354">
        <f>SUM(K281)</f>
        <v>0</v>
      </c>
      <c r="L280" s="354">
        <f>SUM(L281)</f>
        <v>0</v>
      </c>
      <c r="M280" s="355">
        <f t="shared" si="4"/>
        <v>0</v>
      </c>
    </row>
    <row r="281" spans="1:13" ht="27.95" customHeight="1" x14ac:dyDescent="0.15">
      <c r="A281" s="201"/>
      <c r="B281" s="80"/>
      <c r="C281" s="313"/>
      <c r="D281" s="314"/>
      <c r="E281" s="314"/>
      <c r="F281" s="290"/>
      <c r="G281" s="709"/>
      <c r="H281" s="635"/>
      <c r="I281" s="265" t="s">
        <v>579</v>
      </c>
      <c r="J281" s="61"/>
      <c r="K281" s="354">
        <v>0</v>
      </c>
      <c r="L281" s="354">
        <v>0</v>
      </c>
      <c r="M281" s="355">
        <f t="shared" si="4"/>
        <v>0</v>
      </c>
    </row>
    <row r="282" spans="1:13" ht="27.95" customHeight="1" x14ac:dyDescent="0.15">
      <c r="A282" s="201"/>
      <c r="B282" s="80"/>
      <c r="C282" s="313"/>
      <c r="D282" s="314"/>
      <c r="E282" s="314"/>
      <c r="F282" s="290"/>
      <c r="G282" s="709"/>
      <c r="H282" s="632" t="s">
        <v>580</v>
      </c>
      <c r="I282" s="273"/>
      <c r="J282" s="61"/>
      <c r="K282" s="354">
        <f>SUM(K283)</f>
        <v>0</v>
      </c>
      <c r="L282" s="354">
        <f>SUM(L283)</f>
        <v>0</v>
      </c>
      <c r="M282" s="355">
        <f t="shared" si="4"/>
        <v>0</v>
      </c>
    </row>
    <row r="283" spans="1:13" ht="27.95" customHeight="1" x14ac:dyDescent="0.15">
      <c r="A283" s="201"/>
      <c r="B283" s="80"/>
      <c r="C283" s="313"/>
      <c r="D283" s="314"/>
      <c r="E283" s="314"/>
      <c r="F283" s="290"/>
      <c r="G283" s="709"/>
      <c r="H283" s="635"/>
      <c r="I283" s="265" t="s">
        <v>580</v>
      </c>
      <c r="J283" s="61"/>
      <c r="K283" s="354">
        <v>0</v>
      </c>
      <c r="L283" s="354">
        <v>0</v>
      </c>
      <c r="M283" s="355">
        <f t="shared" si="4"/>
        <v>0</v>
      </c>
    </row>
    <row r="284" spans="1:13" ht="27.95" customHeight="1" x14ac:dyDescent="0.15">
      <c r="A284" s="201"/>
      <c r="B284" s="80"/>
      <c r="C284" s="313"/>
      <c r="D284" s="314"/>
      <c r="E284" s="314"/>
      <c r="F284" s="290"/>
      <c r="G284" s="709"/>
      <c r="H284" s="632" t="s">
        <v>542</v>
      </c>
      <c r="I284" s="273"/>
      <c r="J284" s="61"/>
      <c r="K284" s="354">
        <f>SUM(K285)</f>
        <v>0</v>
      </c>
      <c r="L284" s="354">
        <f>SUM(L285)</f>
        <v>0</v>
      </c>
      <c r="M284" s="355">
        <f t="shared" si="4"/>
        <v>0</v>
      </c>
    </row>
    <row r="285" spans="1:13" ht="27.95" customHeight="1" x14ac:dyDescent="0.15">
      <c r="A285" s="201"/>
      <c r="B285" s="80"/>
      <c r="C285" s="313"/>
      <c r="D285" s="314"/>
      <c r="E285" s="314"/>
      <c r="F285" s="290"/>
      <c r="G285" s="709"/>
      <c r="H285" s="635"/>
      <c r="I285" s="273" t="s">
        <v>542</v>
      </c>
      <c r="J285" s="61"/>
      <c r="K285" s="354">
        <v>0</v>
      </c>
      <c r="L285" s="354">
        <v>0</v>
      </c>
      <c r="M285" s="355">
        <f t="shared" si="4"/>
        <v>0</v>
      </c>
    </row>
    <row r="286" spans="1:13" ht="27.95" customHeight="1" x14ac:dyDescent="0.15">
      <c r="A286" s="201"/>
      <c r="B286" s="80"/>
      <c r="C286" s="313"/>
      <c r="D286" s="314"/>
      <c r="E286" s="314"/>
      <c r="F286" s="290"/>
      <c r="G286" s="709"/>
      <c r="H286" s="632" t="s">
        <v>543</v>
      </c>
      <c r="I286" s="273"/>
      <c r="J286" s="61"/>
      <c r="K286" s="354">
        <f>SUM(K287)</f>
        <v>0</v>
      </c>
      <c r="L286" s="354">
        <f>SUM(L287)</f>
        <v>0</v>
      </c>
      <c r="M286" s="355">
        <f t="shared" si="4"/>
        <v>0</v>
      </c>
    </row>
    <row r="287" spans="1:13" ht="27.95" customHeight="1" x14ac:dyDescent="0.15">
      <c r="A287" s="201"/>
      <c r="B287" s="80"/>
      <c r="C287" s="313"/>
      <c r="D287" s="314"/>
      <c r="E287" s="314"/>
      <c r="F287" s="290"/>
      <c r="G287" s="709"/>
      <c r="H287" s="635"/>
      <c r="I287" s="273" t="s">
        <v>543</v>
      </c>
      <c r="J287" s="61"/>
      <c r="K287" s="354">
        <v>0</v>
      </c>
      <c r="L287" s="354">
        <v>0</v>
      </c>
      <c r="M287" s="355">
        <f t="shared" si="4"/>
        <v>0</v>
      </c>
    </row>
    <row r="288" spans="1:13" ht="27.95" customHeight="1" x14ac:dyDescent="0.15">
      <c r="A288" s="201"/>
      <c r="B288" s="80"/>
      <c r="C288" s="313"/>
      <c r="D288" s="314"/>
      <c r="E288" s="314"/>
      <c r="F288" s="290"/>
      <c r="G288" s="709"/>
      <c r="H288" s="632" t="s">
        <v>544</v>
      </c>
      <c r="I288" s="273"/>
      <c r="J288" s="61"/>
      <c r="K288" s="354">
        <f>SUM(K289)</f>
        <v>0</v>
      </c>
      <c r="L288" s="354">
        <f>SUM(L289)</f>
        <v>0</v>
      </c>
      <c r="M288" s="355">
        <f t="shared" si="4"/>
        <v>0</v>
      </c>
    </row>
    <row r="289" spans="1:13" ht="27.95" customHeight="1" x14ac:dyDescent="0.15">
      <c r="A289" s="201"/>
      <c r="B289" s="80"/>
      <c r="C289" s="313"/>
      <c r="D289" s="314"/>
      <c r="E289" s="314"/>
      <c r="F289" s="290"/>
      <c r="G289" s="709"/>
      <c r="H289" s="635"/>
      <c r="I289" s="273" t="s">
        <v>544</v>
      </c>
      <c r="J289" s="61"/>
      <c r="K289" s="354">
        <v>0</v>
      </c>
      <c r="L289" s="354">
        <v>0</v>
      </c>
      <c r="M289" s="355">
        <f t="shared" si="4"/>
        <v>0</v>
      </c>
    </row>
    <row r="290" spans="1:13" ht="27.95" customHeight="1" x14ac:dyDescent="0.15">
      <c r="A290" s="201"/>
      <c r="B290" s="80"/>
      <c r="C290" s="313"/>
      <c r="D290" s="314"/>
      <c r="E290" s="314"/>
      <c r="F290" s="290"/>
      <c r="G290" s="709"/>
      <c r="H290" s="632" t="s">
        <v>545</v>
      </c>
      <c r="I290" s="273"/>
      <c r="J290" s="61"/>
      <c r="K290" s="354">
        <f>SUM(K291+K292)</f>
        <v>0</v>
      </c>
      <c r="L290" s="354">
        <f>SUM(L291+L292)</f>
        <v>0</v>
      </c>
      <c r="M290" s="355">
        <f t="shared" si="4"/>
        <v>0</v>
      </c>
    </row>
    <row r="291" spans="1:13" ht="27.95" customHeight="1" x14ac:dyDescent="0.15">
      <c r="A291" s="201"/>
      <c r="B291" s="80"/>
      <c r="C291" s="313"/>
      <c r="D291" s="314"/>
      <c r="E291" s="314"/>
      <c r="F291" s="290"/>
      <c r="G291" s="709"/>
      <c r="H291" s="633"/>
      <c r="I291" s="265" t="s">
        <v>547</v>
      </c>
      <c r="J291" s="61"/>
      <c r="K291" s="354">
        <v>0</v>
      </c>
      <c r="L291" s="354">
        <v>0</v>
      </c>
      <c r="M291" s="355">
        <f t="shared" si="4"/>
        <v>0</v>
      </c>
    </row>
    <row r="292" spans="1:13" ht="27.95" customHeight="1" thickBot="1" x14ac:dyDescent="0.2">
      <c r="A292" s="201"/>
      <c r="B292" s="80"/>
      <c r="C292" s="313"/>
      <c r="D292" s="314"/>
      <c r="E292" s="314"/>
      <c r="F292" s="290"/>
      <c r="G292" s="709"/>
      <c r="H292" s="633"/>
      <c r="I292" s="275" t="s">
        <v>209</v>
      </c>
      <c r="J292" s="401"/>
      <c r="K292" s="402">
        <v>0</v>
      </c>
      <c r="L292" s="402">
        <v>0</v>
      </c>
      <c r="M292" s="403">
        <f t="shared" si="4"/>
        <v>0</v>
      </c>
    </row>
    <row r="293" spans="1:13" ht="27.95" customHeight="1" thickBot="1" x14ac:dyDescent="0.2">
      <c r="A293" s="201"/>
      <c r="B293" s="80"/>
      <c r="C293" s="313"/>
      <c r="D293" s="314"/>
      <c r="E293" s="314"/>
      <c r="F293" s="291"/>
      <c r="G293" s="738"/>
      <c r="H293" s="705" t="s">
        <v>711</v>
      </c>
      <c r="I293" s="699"/>
      <c r="J293" s="699"/>
      <c r="K293" s="404">
        <f>SUM(K265+K267+K274+K276+K278+K280+K282+K284+K286+K288+K290)</f>
        <v>600</v>
      </c>
      <c r="L293" s="404">
        <f>SUM(L265+L267+L274+L276+L278+L280+L282+L284+L286+L288+L290)</f>
        <v>0</v>
      </c>
      <c r="M293" s="398">
        <f t="shared" si="4"/>
        <v>600</v>
      </c>
    </row>
    <row r="294" spans="1:13" ht="27.95" customHeight="1" x14ac:dyDescent="0.15">
      <c r="A294" s="201"/>
      <c r="B294" s="80"/>
      <c r="C294" s="313"/>
      <c r="D294" s="314"/>
      <c r="E294" s="314"/>
      <c r="F294" s="290"/>
      <c r="G294" s="709" t="s">
        <v>680</v>
      </c>
      <c r="H294" s="633" t="s">
        <v>582</v>
      </c>
      <c r="I294" s="365"/>
      <c r="J294" s="270"/>
      <c r="K294" s="356">
        <f>SUM(K295)</f>
        <v>0</v>
      </c>
      <c r="L294" s="356">
        <f>SUM(L295)</f>
        <v>0</v>
      </c>
      <c r="M294" s="378">
        <f t="shared" si="4"/>
        <v>0</v>
      </c>
    </row>
    <row r="295" spans="1:13" ht="27.95" customHeight="1" x14ac:dyDescent="0.15">
      <c r="A295" s="201"/>
      <c r="B295" s="80"/>
      <c r="C295" s="313"/>
      <c r="D295" s="314"/>
      <c r="E295" s="314"/>
      <c r="F295" s="290"/>
      <c r="G295" s="709"/>
      <c r="H295" s="635"/>
      <c r="I295" s="61" t="s">
        <v>582</v>
      </c>
      <c r="J295" s="61"/>
      <c r="K295" s="354">
        <v>0</v>
      </c>
      <c r="L295" s="354">
        <v>0</v>
      </c>
      <c r="M295" s="355">
        <f t="shared" si="4"/>
        <v>0</v>
      </c>
    </row>
    <row r="296" spans="1:13" ht="27.95" customHeight="1" x14ac:dyDescent="0.15">
      <c r="A296" s="201"/>
      <c r="B296" s="80"/>
      <c r="C296" s="313"/>
      <c r="D296" s="314"/>
      <c r="E296" s="314"/>
      <c r="F296" s="290"/>
      <c r="G296" s="709"/>
      <c r="H296" s="632" t="s">
        <v>221</v>
      </c>
      <c r="I296" s="273"/>
      <c r="J296" s="61"/>
      <c r="K296" s="354">
        <f>SUM(K297)</f>
        <v>0</v>
      </c>
      <c r="L296" s="354">
        <f>SUM(L297)</f>
        <v>0</v>
      </c>
      <c r="M296" s="355">
        <f t="shared" si="4"/>
        <v>0</v>
      </c>
    </row>
    <row r="297" spans="1:13" ht="27.95" customHeight="1" x14ac:dyDescent="0.15">
      <c r="A297" s="201"/>
      <c r="B297" s="80"/>
      <c r="C297" s="313"/>
      <c r="D297" s="314"/>
      <c r="E297" s="314"/>
      <c r="F297" s="290"/>
      <c r="G297" s="709"/>
      <c r="H297" s="635"/>
      <c r="I297" s="273" t="s">
        <v>221</v>
      </c>
      <c r="J297" s="61"/>
      <c r="K297" s="354">
        <v>0</v>
      </c>
      <c r="L297" s="354">
        <v>0</v>
      </c>
      <c r="M297" s="355">
        <f t="shared" si="4"/>
        <v>0</v>
      </c>
    </row>
    <row r="298" spans="1:13" ht="27.95" customHeight="1" x14ac:dyDescent="0.15">
      <c r="A298" s="201"/>
      <c r="B298" s="80"/>
      <c r="C298" s="313"/>
      <c r="D298" s="314"/>
      <c r="E298" s="314"/>
      <c r="F298" s="290"/>
      <c r="G298" s="709"/>
      <c r="H298" s="632" t="s">
        <v>549</v>
      </c>
      <c r="I298" s="273"/>
      <c r="J298" s="61"/>
      <c r="K298" s="354">
        <f>SUM(K299)</f>
        <v>0</v>
      </c>
      <c r="L298" s="354">
        <f>SUM(L299)</f>
        <v>0</v>
      </c>
      <c r="M298" s="355">
        <f t="shared" si="4"/>
        <v>0</v>
      </c>
    </row>
    <row r="299" spans="1:13" ht="27.95" customHeight="1" thickBot="1" x14ac:dyDescent="0.2">
      <c r="A299" s="201"/>
      <c r="B299" s="80"/>
      <c r="C299" s="313"/>
      <c r="D299" s="314"/>
      <c r="E299" s="314"/>
      <c r="F299" s="290"/>
      <c r="G299" s="709"/>
      <c r="H299" s="634"/>
      <c r="I299" s="368" t="s">
        <v>549</v>
      </c>
      <c r="J299" s="369"/>
      <c r="K299" s="358">
        <v>0</v>
      </c>
      <c r="L299" s="358">
        <v>0</v>
      </c>
      <c r="M299" s="359">
        <f t="shared" si="4"/>
        <v>0</v>
      </c>
    </row>
    <row r="300" spans="1:13" ht="27.95" customHeight="1" x14ac:dyDescent="0.15">
      <c r="A300" s="201"/>
      <c r="B300" s="80"/>
      <c r="C300" s="313"/>
      <c r="D300" s="314"/>
      <c r="E300" s="314"/>
      <c r="F300" s="290"/>
      <c r="G300" s="709"/>
      <c r="H300" s="633" t="s">
        <v>551</v>
      </c>
      <c r="I300" s="365"/>
      <c r="J300" s="270"/>
      <c r="K300" s="366">
        <f>SUM(K301+K302+K303)</f>
        <v>627</v>
      </c>
      <c r="L300" s="366">
        <f>SUM(L301+L302+L303)</f>
        <v>0</v>
      </c>
      <c r="M300" s="367">
        <f t="shared" si="4"/>
        <v>627</v>
      </c>
    </row>
    <row r="301" spans="1:13" ht="27.95" customHeight="1" x14ac:dyDescent="0.15">
      <c r="A301" s="201"/>
      <c r="B301" s="80"/>
      <c r="C301" s="313"/>
      <c r="D301" s="314"/>
      <c r="E301" s="314"/>
      <c r="F301" s="290"/>
      <c r="G301" s="709"/>
      <c r="H301" s="633"/>
      <c r="I301" s="273" t="s">
        <v>552</v>
      </c>
      <c r="J301" s="61"/>
      <c r="K301" s="354">
        <v>627</v>
      </c>
      <c r="L301" s="354">
        <v>0</v>
      </c>
      <c r="M301" s="355">
        <f t="shared" si="4"/>
        <v>627</v>
      </c>
    </row>
    <row r="302" spans="1:13" ht="27.95" customHeight="1" x14ac:dyDescent="0.15">
      <c r="A302" s="201"/>
      <c r="B302" s="80"/>
      <c r="C302" s="313"/>
      <c r="D302" s="314"/>
      <c r="E302" s="314"/>
      <c r="F302" s="290"/>
      <c r="G302" s="709"/>
      <c r="H302" s="633"/>
      <c r="I302" s="273" t="s">
        <v>553</v>
      </c>
      <c r="J302" s="61"/>
      <c r="K302" s="354">
        <v>0</v>
      </c>
      <c r="L302" s="354">
        <v>0</v>
      </c>
      <c r="M302" s="355">
        <f t="shared" si="4"/>
        <v>0</v>
      </c>
    </row>
    <row r="303" spans="1:13" ht="27.95" customHeight="1" x14ac:dyDescent="0.15">
      <c r="A303" s="201"/>
      <c r="B303" s="80"/>
      <c r="C303" s="313"/>
      <c r="D303" s="314"/>
      <c r="E303" s="314"/>
      <c r="F303" s="290"/>
      <c r="G303" s="709"/>
      <c r="H303" s="633"/>
      <c r="I303" s="695" t="s">
        <v>554</v>
      </c>
      <c r="J303" s="61"/>
      <c r="K303" s="354">
        <f>SUM(K304+K305+K306)</f>
        <v>0</v>
      </c>
      <c r="L303" s="354">
        <f>SUM(L304+L305+L306)</f>
        <v>0</v>
      </c>
      <c r="M303" s="355">
        <f t="shared" si="4"/>
        <v>0</v>
      </c>
    </row>
    <row r="304" spans="1:13" ht="27.95" customHeight="1" x14ac:dyDescent="0.15">
      <c r="A304" s="201"/>
      <c r="B304" s="80"/>
      <c r="C304" s="313"/>
      <c r="D304" s="314"/>
      <c r="E304" s="314"/>
      <c r="F304" s="290"/>
      <c r="G304" s="709"/>
      <c r="H304" s="633"/>
      <c r="I304" s="696"/>
      <c r="J304" s="265" t="s">
        <v>555</v>
      </c>
      <c r="K304" s="354">
        <v>0</v>
      </c>
      <c r="L304" s="354">
        <v>0</v>
      </c>
      <c r="M304" s="355">
        <f t="shared" si="4"/>
        <v>0</v>
      </c>
    </row>
    <row r="305" spans="1:13" ht="27.95" customHeight="1" x14ac:dyDescent="0.15">
      <c r="A305" s="201"/>
      <c r="B305" s="80"/>
      <c r="C305" s="313"/>
      <c r="D305" s="314"/>
      <c r="E305" s="314"/>
      <c r="F305" s="290"/>
      <c r="G305" s="709"/>
      <c r="H305" s="633"/>
      <c r="I305" s="696"/>
      <c r="J305" s="265" t="s">
        <v>556</v>
      </c>
      <c r="K305" s="354">
        <v>0</v>
      </c>
      <c r="L305" s="354">
        <v>0</v>
      </c>
      <c r="M305" s="355">
        <f t="shared" si="4"/>
        <v>0</v>
      </c>
    </row>
    <row r="306" spans="1:13" ht="27.95" customHeight="1" x14ac:dyDescent="0.15">
      <c r="A306" s="201"/>
      <c r="B306" s="80"/>
      <c r="C306" s="313"/>
      <c r="D306" s="314"/>
      <c r="E306" s="314"/>
      <c r="F306" s="290"/>
      <c r="G306" s="709"/>
      <c r="H306" s="635"/>
      <c r="I306" s="697"/>
      <c r="J306" s="265" t="s">
        <v>550</v>
      </c>
      <c r="K306" s="354">
        <v>0</v>
      </c>
      <c r="L306" s="354">
        <v>0</v>
      </c>
      <c r="M306" s="355">
        <f t="shared" si="4"/>
        <v>0</v>
      </c>
    </row>
    <row r="307" spans="1:13" ht="27.95" customHeight="1" x14ac:dyDescent="0.15">
      <c r="A307" s="201"/>
      <c r="B307" s="80"/>
      <c r="C307" s="313"/>
      <c r="D307" s="314"/>
      <c r="E307" s="314"/>
      <c r="F307" s="290"/>
      <c r="G307" s="709"/>
      <c r="H307" s="632" t="s">
        <v>557</v>
      </c>
      <c r="I307" s="273"/>
      <c r="J307" s="61"/>
      <c r="K307" s="354">
        <f>SUM(K308)</f>
        <v>0</v>
      </c>
      <c r="L307" s="354">
        <f>SUM(L308)</f>
        <v>0</v>
      </c>
      <c r="M307" s="355">
        <f t="shared" si="4"/>
        <v>0</v>
      </c>
    </row>
    <row r="308" spans="1:13" ht="27.95" customHeight="1" x14ac:dyDescent="0.15">
      <c r="A308" s="201"/>
      <c r="B308" s="80"/>
      <c r="C308" s="313"/>
      <c r="D308" s="314"/>
      <c r="E308" s="314"/>
      <c r="F308" s="701" t="s">
        <v>697</v>
      </c>
      <c r="G308" s="709"/>
      <c r="H308" s="635"/>
      <c r="I308" s="273" t="s">
        <v>557</v>
      </c>
      <c r="J308" s="61"/>
      <c r="K308" s="354">
        <v>0</v>
      </c>
      <c r="L308" s="354">
        <v>0</v>
      </c>
      <c r="M308" s="355">
        <f t="shared" si="4"/>
        <v>0</v>
      </c>
    </row>
    <row r="309" spans="1:13" ht="27.95" customHeight="1" x14ac:dyDescent="0.15">
      <c r="A309" s="201"/>
      <c r="B309" s="80"/>
      <c r="C309" s="313"/>
      <c r="D309" s="314"/>
      <c r="E309" s="314"/>
      <c r="F309" s="701"/>
      <c r="G309" s="709"/>
      <c r="H309" s="632" t="s">
        <v>583</v>
      </c>
      <c r="I309" s="273"/>
      <c r="J309" s="61"/>
      <c r="K309" s="354">
        <f>SUM(K310)</f>
        <v>0</v>
      </c>
      <c r="L309" s="354">
        <f>SUM(L310)</f>
        <v>0</v>
      </c>
      <c r="M309" s="355">
        <f t="shared" si="4"/>
        <v>0</v>
      </c>
    </row>
    <row r="310" spans="1:13" ht="27.95" customHeight="1" x14ac:dyDescent="0.15">
      <c r="A310" s="201"/>
      <c r="B310" s="80"/>
      <c r="C310" s="313"/>
      <c r="D310" s="314"/>
      <c r="E310" s="314"/>
      <c r="F310" s="701"/>
      <c r="G310" s="709"/>
      <c r="H310" s="635"/>
      <c r="I310" s="265" t="s">
        <v>583</v>
      </c>
      <c r="J310" s="61"/>
      <c r="K310" s="354">
        <v>0</v>
      </c>
      <c r="L310" s="354">
        <v>0</v>
      </c>
      <c r="M310" s="355">
        <f t="shared" si="4"/>
        <v>0</v>
      </c>
    </row>
    <row r="311" spans="1:13" ht="27.95" customHeight="1" x14ac:dyDescent="0.15">
      <c r="A311" s="201"/>
      <c r="B311" s="80"/>
      <c r="C311" s="313"/>
      <c r="D311" s="314"/>
      <c r="E311" s="314"/>
      <c r="F311" s="701"/>
      <c r="G311" s="709"/>
      <c r="H311" s="632" t="s">
        <v>558</v>
      </c>
      <c r="I311" s="273"/>
      <c r="J311" s="61"/>
      <c r="K311" s="354">
        <f>SUM(K312)</f>
        <v>0</v>
      </c>
      <c r="L311" s="354">
        <f>SUM(L312)</f>
        <v>0</v>
      </c>
      <c r="M311" s="355">
        <f t="shared" si="4"/>
        <v>0</v>
      </c>
    </row>
    <row r="312" spans="1:13" ht="27.95" customHeight="1" x14ac:dyDescent="0.15">
      <c r="A312" s="201"/>
      <c r="B312" s="80"/>
      <c r="C312" s="313"/>
      <c r="D312" s="314"/>
      <c r="E312" s="314"/>
      <c r="F312" s="701"/>
      <c r="G312" s="709"/>
      <c r="H312" s="635"/>
      <c r="I312" s="273" t="s">
        <v>558</v>
      </c>
      <c r="J312" s="61"/>
      <c r="K312" s="354">
        <v>0</v>
      </c>
      <c r="L312" s="354">
        <v>0</v>
      </c>
      <c r="M312" s="355">
        <f t="shared" si="4"/>
        <v>0</v>
      </c>
    </row>
    <row r="313" spans="1:13" ht="27.95" customHeight="1" x14ac:dyDescent="0.15">
      <c r="A313" s="201"/>
      <c r="B313" s="80"/>
      <c r="C313" s="313"/>
      <c r="D313" s="314"/>
      <c r="E313" s="314"/>
      <c r="F313" s="701"/>
      <c r="G313" s="709"/>
      <c r="H313" s="632" t="s">
        <v>559</v>
      </c>
      <c r="I313" s="273"/>
      <c r="J313" s="61"/>
      <c r="K313" s="354">
        <f>SUM(K314)</f>
        <v>0</v>
      </c>
      <c r="L313" s="354">
        <f>SUM(L314)</f>
        <v>0</v>
      </c>
      <c r="M313" s="355">
        <f t="shared" si="4"/>
        <v>0</v>
      </c>
    </row>
    <row r="314" spans="1:13" ht="27.95" customHeight="1" x14ac:dyDescent="0.15">
      <c r="A314" s="201"/>
      <c r="B314" s="80"/>
      <c r="C314" s="313"/>
      <c r="D314" s="314"/>
      <c r="E314" s="314"/>
      <c r="F314" s="701"/>
      <c r="G314" s="709"/>
      <c r="H314" s="635"/>
      <c r="I314" s="273" t="s">
        <v>559</v>
      </c>
      <c r="J314" s="61"/>
      <c r="K314" s="354">
        <v>0</v>
      </c>
      <c r="L314" s="354">
        <v>0</v>
      </c>
      <c r="M314" s="355">
        <f t="shared" si="4"/>
        <v>0</v>
      </c>
    </row>
    <row r="315" spans="1:13" ht="27.95" customHeight="1" x14ac:dyDescent="0.15">
      <c r="A315" s="201"/>
      <c r="B315" s="80"/>
      <c r="C315" s="313"/>
      <c r="D315" s="314"/>
      <c r="E315" s="314"/>
      <c r="F315" s="701"/>
      <c r="G315" s="709"/>
      <c r="H315" s="632" t="s">
        <v>561</v>
      </c>
      <c r="I315" s="273"/>
      <c r="J315" s="61"/>
      <c r="K315" s="354">
        <f>SUM(K316)</f>
        <v>0</v>
      </c>
      <c r="L315" s="354">
        <f>SUM(L316)</f>
        <v>0</v>
      </c>
      <c r="M315" s="355">
        <f t="shared" si="4"/>
        <v>0</v>
      </c>
    </row>
    <row r="316" spans="1:13" ht="27.95" customHeight="1" thickBot="1" x14ac:dyDescent="0.2">
      <c r="A316" s="201"/>
      <c r="B316" s="80"/>
      <c r="C316" s="313"/>
      <c r="D316" s="314"/>
      <c r="E316" s="314"/>
      <c r="F316" s="701"/>
      <c r="G316" s="709"/>
      <c r="H316" s="634"/>
      <c r="I316" s="377" t="s">
        <v>561</v>
      </c>
      <c r="J316" s="369"/>
      <c r="K316" s="358">
        <v>0</v>
      </c>
      <c r="L316" s="358">
        <v>0</v>
      </c>
      <c r="M316" s="359">
        <f t="shared" si="4"/>
        <v>0</v>
      </c>
    </row>
    <row r="317" spans="1:13" ht="27.95" customHeight="1" x14ac:dyDescent="0.15">
      <c r="A317" s="201"/>
      <c r="B317" s="80"/>
      <c r="C317" s="313"/>
      <c r="D317" s="314"/>
      <c r="E317" s="314"/>
      <c r="F317" s="290"/>
      <c r="G317" s="709"/>
      <c r="H317" s="633" t="s">
        <v>563</v>
      </c>
      <c r="I317" s="365"/>
      <c r="J317" s="270"/>
      <c r="K317" s="366">
        <f>SUM(K318)</f>
        <v>2500</v>
      </c>
      <c r="L317" s="366">
        <f>SUM(L318)</f>
        <v>0</v>
      </c>
      <c r="M317" s="367">
        <f t="shared" si="4"/>
        <v>2500</v>
      </c>
    </row>
    <row r="318" spans="1:13" ht="27.95" customHeight="1" x14ac:dyDescent="0.15">
      <c r="A318" s="201"/>
      <c r="B318" s="80"/>
      <c r="C318" s="313"/>
      <c r="D318" s="314"/>
      <c r="E318" s="314"/>
      <c r="F318" s="290"/>
      <c r="G318" s="709"/>
      <c r="H318" s="635"/>
      <c r="I318" s="273" t="s">
        <v>563</v>
      </c>
      <c r="J318" s="61"/>
      <c r="K318" s="354">
        <v>2500</v>
      </c>
      <c r="L318" s="354">
        <v>0</v>
      </c>
      <c r="M318" s="355">
        <f t="shared" si="4"/>
        <v>2500</v>
      </c>
    </row>
    <row r="319" spans="1:13" ht="27.95" customHeight="1" x14ac:dyDescent="0.15">
      <c r="A319" s="201"/>
      <c r="B319" s="80"/>
      <c r="C319" s="313"/>
      <c r="D319" s="314"/>
      <c r="E319" s="314"/>
      <c r="F319" s="290"/>
      <c r="G319" s="709"/>
      <c r="H319" s="632" t="s">
        <v>564</v>
      </c>
      <c r="I319" s="273"/>
      <c r="J319" s="61"/>
      <c r="K319" s="354">
        <f>SUM(K320)</f>
        <v>0</v>
      </c>
      <c r="L319" s="354">
        <f>SUM(L320)</f>
        <v>0</v>
      </c>
      <c r="M319" s="355">
        <f t="shared" si="4"/>
        <v>0</v>
      </c>
    </row>
    <row r="320" spans="1:13" ht="27.95" customHeight="1" x14ac:dyDescent="0.15">
      <c r="A320" s="201"/>
      <c r="B320" s="80"/>
      <c r="C320" s="313"/>
      <c r="D320" s="314"/>
      <c r="E320" s="314"/>
      <c r="F320" s="290"/>
      <c r="G320" s="709"/>
      <c r="H320" s="635"/>
      <c r="I320" s="273" t="s">
        <v>564</v>
      </c>
      <c r="J320" s="61"/>
      <c r="K320" s="354">
        <v>0</v>
      </c>
      <c r="L320" s="354">
        <v>0</v>
      </c>
      <c r="M320" s="355">
        <f t="shared" si="4"/>
        <v>0</v>
      </c>
    </row>
    <row r="321" spans="1:13" ht="27.95" customHeight="1" x14ac:dyDescent="0.15">
      <c r="A321" s="201"/>
      <c r="B321" s="80"/>
      <c r="C321" s="313"/>
      <c r="D321" s="314"/>
      <c r="E321" s="314"/>
      <c r="F321" s="290"/>
      <c r="G321" s="709"/>
      <c r="H321" s="632" t="s">
        <v>230</v>
      </c>
      <c r="I321" s="273"/>
      <c r="J321" s="61"/>
      <c r="K321" s="354">
        <f>SUM(K322)</f>
        <v>0</v>
      </c>
      <c r="L321" s="354">
        <f>SUM(L322)</f>
        <v>0</v>
      </c>
      <c r="M321" s="355">
        <f t="shared" si="4"/>
        <v>0</v>
      </c>
    </row>
    <row r="322" spans="1:13" ht="27.95" customHeight="1" thickBot="1" x14ac:dyDescent="0.2">
      <c r="A322" s="201"/>
      <c r="B322" s="80"/>
      <c r="C322" s="313"/>
      <c r="D322" s="314"/>
      <c r="E322" s="314"/>
      <c r="F322" s="290"/>
      <c r="G322" s="709"/>
      <c r="H322" s="634"/>
      <c r="I322" s="368" t="s">
        <v>230</v>
      </c>
      <c r="J322" s="369"/>
      <c r="K322" s="358">
        <v>0</v>
      </c>
      <c r="L322" s="358">
        <v>0</v>
      </c>
      <c r="M322" s="359">
        <f t="shared" si="4"/>
        <v>0</v>
      </c>
    </row>
    <row r="323" spans="1:13" ht="27.95" customHeight="1" x14ac:dyDescent="0.15">
      <c r="A323" s="201"/>
      <c r="B323" s="80"/>
      <c r="C323" s="313"/>
      <c r="D323" s="314"/>
      <c r="E323" s="314"/>
      <c r="F323" s="290"/>
      <c r="G323" s="709"/>
      <c r="H323" s="633" t="s">
        <v>565</v>
      </c>
      <c r="I323" s="365"/>
      <c r="J323" s="270"/>
      <c r="K323" s="366">
        <f>SUM(K324+K325)</f>
        <v>845</v>
      </c>
      <c r="L323" s="366">
        <f>SUM(L324+L325)</f>
        <v>0</v>
      </c>
      <c r="M323" s="367">
        <f t="shared" si="4"/>
        <v>845</v>
      </c>
    </row>
    <row r="324" spans="1:13" ht="27.95" customHeight="1" x14ac:dyDescent="0.15">
      <c r="A324" s="201"/>
      <c r="B324" s="80"/>
      <c r="C324" s="313"/>
      <c r="D324" s="314"/>
      <c r="E324" s="314"/>
      <c r="F324" s="290"/>
      <c r="G324" s="709"/>
      <c r="H324" s="633"/>
      <c r="I324" s="273" t="s">
        <v>567</v>
      </c>
      <c r="J324" s="61"/>
      <c r="K324" s="354">
        <v>845</v>
      </c>
      <c r="L324" s="354">
        <v>0</v>
      </c>
      <c r="M324" s="355">
        <f t="shared" si="4"/>
        <v>845</v>
      </c>
    </row>
    <row r="325" spans="1:13" ht="27.95" customHeight="1" x14ac:dyDescent="0.15">
      <c r="A325" s="201"/>
      <c r="B325" s="80"/>
      <c r="C325" s="313"/>
      <c r="D325" s="314"/>
      <c r="E325" s="314"/>
      <c r="F325" s="290"/>
      <c r="G325" s="709"/>
      <c r="H325" s="635"/>
      <c r="I325" s="273" t="s">
        <v>504</v>
      </c>
      <c r="J325" s="61"/>
      <c r="K325" s="354">
        <v>0</v>
      </c>
      <c r="L325" s="354">
        <v>0</v>
      </c>
      <c r="M325" s="355">
        <f t="shared" ref="M325:M332" si="5">SUM(K325-L325)</f>
        <v>0</v>
      </c>
    </row>
    <row r="326" spans="1:13" ht="27.95" customHeight="1" thickBot="1" x14ac:dyDescent="0.2">
      <c r="A326" s="201"/>
      <c r="B326" s="80"/>
      <c r="C326" s="313"/>
      <c r="D326" s="314"/>
      <c r="E326" s="314"/>
      <c r="F326" s="290"/>
      <c r="G326" s="726"/>
      <c r="H326" s="727" t="s">
        <v>590</v>
      </c>
      <c r="I326" s="727"/>
      <c r="J326" s="727"/>
      <c r="K326" s="391">
        <f>SUM(K294+K296+K298+K300+K307+K309+K311+K313+K315+K317+K319+K321+K323)</f>
        <v>3972</v>
      </c>
      <c r="L326" s="391">
        <f>SUM(L294+L296+L298+L300+L307+L309+L311+L313+L315+L317+L319+L321+L323)</f>
        <v>0</v>
      </c>
      <c r="M326" s="392">
        <f t="shared" si="5"/>
        <v>3972</v>
      </c>
    </row>
    <row r="327" spans="1:13" ht="27.95" customHeight="1" x14ac:dyDescent="0.15">
      <c r="A327" s="201"/>
      <c r="B327" s="80"/>
      <c r="C327" s="313"/>
      <c r="D327" s="314"/>
      <c r="E327" s="314"/>
      <c r="F327" s="291"/>
      <c r="G327" s="713" t="s">
        <v>712</v>
      </c>
      <c r="H327" s="714"/>
      <c r="I327" s="714"/>
      <c r="J327" s="747"/>
      <c r="K327" s="390">
        <f>SUM(K293-K326)</f>
        <v>-3372</v>
      </c>
      <c r="L327" s="390">
        <f>SUM(L293-L326)</f>
        <v>0</v>
      </c>
      <c r="M327" s="384">
        <f t="shared" si="5"/>
        <v>-3372</v>
      </c>
    </row>
    <row r="328" spans="1:13" ht="27.95" customHeight="1" x14ac:dyDescent="0.15">
      <c r="A328" s="201"/>
      <c r="B328" s="80"/>
      <c r="C328" s="313"/>
      <c r="D328" s="314"/>
      <c r="E328" s="314"/>
      <c r="F328" s="716" t="s">
        <v>681</v>
      </c>
      <c r="G328" s="717"/>
      <c r="H328" s="717"/>
      <c r="I328" s="717"/>
      <c r="J328" s="743"/>
      <c r="K328" s="389">
        <v>168</v>
      </c>
      <c r="L328" s="389">
        <v>0</v>
      </c>
      <c r="M328" s="388">
        <f t="shared" si="5"/>
        <v>168</v>
      </c>
    </row>
    <row r="329" spans="1:13" ht="27.95" customHeight="1" thickBot="1" x14ac:dyDescent="0.2">
      <c r="A329" s="201"/>
      <c r="B329" s="80"/>
      <c r="C329" s="313"/>
      <c r="D329" s="314"/>
      <c r="E329" s="314"/>
      <c r="F329" s="718" t="s">
        <v>243</v>
      </c>
      <c r="G329" s="719"/>
      <c r="H329" s="719"/>
      <c r="I329" s="719"/>
      <c r="J329" s="744"/>
      <c r="K329" s="391">
        <f>SUM(K221+K264+K327-K328)</f>
        <v>0</v>
      </c>
      <c r="L329" s="391">
        <f>SUM(L221+L264+L327-L328)</f>
        <v>0</v>
      </c>
      <c r="M329" s="392">
        <f t="shared" si="5"/>
        <v>0</v>
      </c>
    </row>
    <row r="330" spans="1:13" ht="27.95" customHeight="1" thickBot="1" x14ac:dyDescent="0.2">
      <c r="A330" s="201"/>
      <c r="B330" s="80"/>
      <c r="C330" s="313"/>
      <c r="D330" s="314"/>
      <c r="E330" s="314"/>
      <c r="F330" s="350"/>
      <c r="G330" s="346"/>
      <c r="H330" s="346"/>
      <c r="I330" s="346"/>
      <c r="J330" s="346"/>
      <c r="K330" s="345"/>
      <c r="L330" s="345"/>
      <c r="M330" s="345"/>
    </row>
    <row r="331" spans="1:13" ht="27.95" customHeight="1" x14ac:dyDescent="0.15">
      <c r="A331" s="201"/>
      <c r="B331" s="80"/>
      <c r="C331" s="313"/>
      <c r="D331" s="314"/>
      <c r="E331" s="314"/>
      <c r="F331" s="720" t="s">
        <v>244</v>
      </c>
      <c r="G331" s="721"/>
      <c r="H331" s="721"/>
      <c r="I331" s="721"/>
      <c r="J331" s="722"/>
      <c r="K331" s="361">
        <v>21157</v>
      </c>
      <c r="L331" s="361">
        <v>0</v>
      </c>
      <c r="M331" s="362">
        <f t="shared" si="5"/>
        <v>21157</v>
      </c>
    </row>
    <row r="332" spans="1:13" ht="27.95" customHeight="1" thickBot="1" x14ac:dyDescent="0.2">
      <c r="A332" s="315"/>
      <c r="B332" s="316"/>
      <c r="C332" s="317"/>
      <c r="D332" s="318"/>
      <c r="E332" s="318"/>
      <c r="F332" s="723" t="s">
        <v>245</v>
      </c>
      <c r="G332" s="724"/>
      <c r="H332" s="724"/>
      <c r="I332" s="724"/>
      <c r="J332" s="725"/>
      <c r="K332" s="358">
        <f>SUM(K329+K331)</f>
        <v>21157</v>
      </c>
      <c r="L332" s="358">
        <f>SUM(L329+L331)</f>
        <v>0</v>
      </c>
      <c r="M332" s="359">
        <f t="shared" si="5"/>
        <v>21157</v>
      </c>
    </row>
  </sheetData>
  <sheetProtection password="F4BB" sheet="1" objects="1" scenarios="1"/>
  <mergeCells count="139">
    <mergeCell ref="A1:E1"/>
    <mergeCell ref="H1:M1"/>
    <mergeCell ref="A2:E2"/>
    <mergeCell ref="H2:J2"/>
    <mergeCell ref="H3:J3"/>
    <mergeCell ref="K3:M3"/>
    <mergeCell ref="I6:I9"/>
    <mergeCell ref="D7:D9"/>
    <mergeCell ref="H10:H14"/>
    <mergeCell ref="C11:C13"/>
    <mergeCell ref="I11:I13"/>
    <mergeCell ref="D12:D13"/>
    <mergeCell ref="A5:A63"/>
    <mergeCell ref="B5:B63"/>
    <mergeCell ref="F5:F14"/>
    <mergeCell ref="G5:G15"/>
    <mergeCell ref="H5:H9"/>
    <mergeCell ref="C6:C9"/>
    <mergeCell ref="H15:H28"/>
    <mergeCell ref="C16:C24"/>
    <mergeCell ref="G46:G56"/>
    <mergeCell ref="H46:H48"/>
    <mergeCell ref="C47:C48"/>
    <mergeCell ref="F47:F56"/>
    <mergeCell ref="H49:H51"/>
    <mergeCell ref="C53:C63"/>
    <mergeCell ref="D54:D63"/>
    <mergeCell ref="I54:I59"/>
    <mergeCell ref="I60:I72"/>
    <mergeCell ref="I17:I22"/>
    <mergeCell ref="I23:I24"/>
    <mergeCell ref="I25:I28"/>
    <mergeCell ref="H29:H45"/>
    <mergeCell ref="C30:C45"/>
    <mergeCell ref="I30:I31"/>
    <mergeCell ref="I32:I39"/>
    <mergeCell ref="D33:D38"/>
    <mergeCell ref="I40:I45"/>
    <mergeCell ref="D41:D43"/>
    <mergeCell ref="I78:I86"/>
    <mergeCell ref="I87:I89"/>
    <mergeCell ref="I90:I95"/>
    <mergeCell ref="I96:I100"/>
    <mergeCell ref="F97:F106"/>
    <mergeCell ref="G97:G98"/>
    <mergeCell ref="H101:H110"/>
    <mergeCell ref="I102:I104"/>
    <mergeCell ref="I105:I106"/>
    <mergeCell ref="I107:I110"/>
    <mergeCell ref="F129:F138"/>
    <mergeCell ref="I130:I133"/>
    <mergeCell ref="I134:I136"/>
    <mergeCell ref="I137:I139"/>
    <mergeCell ref="I142:I144"/>
    <mergeCell ref="H111:H115"/>
    <mergeCell ref="I112:I115"/>
    <mergeCell ref="H116:H117"/>
    <mergeCell ref="H118:H119"/>
    <mergeCell ref="H120:H121"/>
    <mergeCell ref="H122:H126"/>
    <mergeCell ref="I124:I126"/>
    <mergeCell ref="H145:H166"/>
    <mergeCell ref="I146:I148"/>
    <mergeCell ref="I152:I154"/>
    <mergeCell ref="H167:H168"/>
    <mergeCell ref="G168:G169"/>
    <mergeCell ref="I170:I172"/>
    <mergeCell ref="H127:J127"/>
    <mergeCell ref="G128:G131"/>
    <mergeCell ref="H128:H144"/>
    <mergeCell ref="H212:H213"/>
    <mergeCell ref="H214:H217"/>
    <mergeCell ref="I215:I217"/>
    <mergeCell ref="H218:H219"/>
    <mergeCell ref="H220:J220"/>
    <mergeCell ref="H221:J221"/>
    <mergeCell ref="I174:I176"/>
    <mergeCell ref="F181:F190"/>
    <mergeCell ref="I184:I188"/>
    <mergeCell ref="H198:H199"/>
    <mergeCell ref="H200:H211"/>
    <mergeCell ref="I201:I211"/>
    <mergeCell ref="H278:H279"/>
    <mergeCell ref="H280:H281"/>
    <mergeCell ref="H282:H283"/>
    <mergeCell ref="H284:H285"/>
    <mergeCell ref="H257:H258"/>
    <mergeCell ref="H259:H260"/>
    <mergeCell ref="H261:H262"/>
    <mergeCell ref="H263:J263"/>
    <mergeCell ref="F222:F229"/>
    <mergeCell ref="G222:G223"/>
    <mergeCell ref="H222:H224"/>
    <mergeCell ref="H225:H227"/>
    <mergeCell ref="H228:H229"/>
    <mergeCell ref="H230:H240"/>
    <mergeCell ref="I231:I233"/>
    <mergeCell ref="I234:I240"/>
    <mergeCell ref="H241:H242"/>
    <mergeCell ref="H243:J243"/>
    <mergeCell ref="G244:G246"/>
    <mergeCell ref="H244:H245"/>
    <mergeCell ref="H246:H256"/>
    <mergeCell ref="I247:I249"/>
    <mergeCell ref="I250:I256"/>
    <mergeCell ref="H264:J264"/>
    <mergeCell ref="H288:H289"/>
    <mergeCell ref="H290:H292"/>
    <mergeCell ref="H293:J293"/>
    <mergeCell ref="G294:G326"/>
    <mergeCell ref="H294:H295"/>
    <mergeCell ref="H296:H297"/>
    <mergeCell ref="H298:H299"/>
    <mergeCell ref="H300:H306"/>
    <mergeCell ref="I303:I306"/>
    <mergeCell ref="F331:J331"/>
    <mergeCell ref="F332:J332"/>
    <mergeCell ref="H317:H318"/>
    <mergeCell ref="H319:H320"/>
    <mergeCell ref="H321:H322"/>
    <mergeCell ref="H323:H325"/>
    <mergeCell ref="H326:J326"/>
    <mergeCell ref="G327:J327"/>
    <mergeCell ref="F265:F273"/>
    <mergeCell ref="G265:G293"/>
    <mergeCell ref="H265:H266"/>
    <mergeCell ref="H267:H273"/>
    <mergeCell ref="I270:I273"/>
    <mergeCell ref="H274:H275"/>
    <mergeCell ref="H276:H277"/>
    <mergeCell ref="F328:J328"/>
    <mergeCell ref="F329:J329"/>
    <mergeCell ref="H307:H308"/>
    <mergeCell ref="F308:F316"/>
    <mergeCell ref="H309:H310"/>
    <mergeCell ref="H311:H312"/>
    <mergeCell ref="H313:H314"/>
    <mergeCell ref="H315:H316"/>
    <mergeCell ref="H286:H287"/>
  </mergeCells>
  <phoneticPr fontId="1"/>
  <pageMargins left="0.39370078740157483" right="0" top="0" bottom="0" header="0.31496062992125984" footer="0.31496062992125984"/>
  <pageSetup paperSize="9" scale="65" orientation="portrait" r:id="rId1"/>
  <headerFooter>
    <oddFooter>&amp;C&amp;P</oddFooter>
  </headerFooter>
  <rowBreaks count="7" manualBreakCount="7">
    <brk id="45" max="24" man="1"/>
    <brk id="86" max="24" man="1"/>
    <brk id="127" max="24" man="1"/>
    <brk id="166" max="24" man="1"/>
    <brk id="211" max="24" man="1"/>
    <brk id="256" max="24" man="1"/>
    <brk id="29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2"/>
  <sheetViews>
    <sheetView topLeftCell="F1" zoomScaleNormal="100" workbookViewId="0">
      <selection activeCell="F1" sqref="F1"/>
    </sheetView>
  </sheetViews>
  <sheetFormatPr defaultRowHeight="17.25" x14ac:dyDescent="0.15"/>
  <cols>
    <col min="1" max="2" width="6.25" hidden="1" customWidth="1"/>
    <col min="3" max="3" width="30.625" style="4" hidden="1" customWidth="1"/>
    <col min="4" max="5" width="30.625" style="42" hidden="1" customWidth="1"/>
    <col min="6" max="7" width="4.125" style="42" customWidth="1"/>
    <col min="8" max="8" width="28.25" style="278" customWidth="1"/>
    <col min="9" max="9" width="34" style="278" customWidth="1"/>
    <col min="10" max="10" width="35.5" style="266" customWidth="1"/>
    <col min="11" max="19" width="13.625" customWidth="1"/>
  </cols>
  <sheetData>
    <row r="1" spans="1:19" ht="31.5" customHeight="1" x14ac:dyDescent="0.15">
      <c r="A1" s="657"/>
      <c r="B1" s="658"/>
      <c r="C1" s="658"/>
      <c r="D1" s="658"/>
      <c r="E1" s="658"/>
      <c r="F1" s="293"/>
      <c r="G1" s="293"/>
      <c r="H1" s="751" t="s">
        <v>706</v>
      </c>
      <c r="I1" s="751"/>
      <c r="J1" s="751"/>
      <c r="K1" s="751"/>
      <c r="L1" s="751"/>
      <c r="M1" s="751"/>
      <c r="N1" s="751"/>
      <c r="O1" s="751"/>
      <c r="P1" s="751"/>
    </row>
    <row r="2" spans="1:19" ht="20.100000000000001" customHeight="1" thickBot="1" x14ac:dyDescent="0.2">
      <c r="A2" s="659"/>
      <c r="B2" s="659"/>
      <c r="C2" s="659"/>
      <c r="D2" s="659"/>
      <c r="E2" s="659"/>
      <c r="F2" s="294"/>
      <c r="G2" s="294"/>
      <c r="H2" s="626" t="s">
        <v>692</v>
      </c>
      <c r="I2" s="626"/>
      <c r="J2" s="626"/>
      <c r="Q2" t="s">
        <v>707</v>
      </c>
      <c r="S2" t="s">
        <v>696</v>
      </c>
    </row>
    <row r="3" spans="1:19" ht="27.95" customHeight="1" thickBot="1" x14ac:dyDescent="0.2">
      <c r="A3" s="312"/>
      <c r="B3" s="299"/>
      <c r="C3" s="299"/>
      <c r="D3" s="299"/>
      <c r="E3" s="299"/>
      <c r="F3" s="321" t="s">
        <v>698</v>
      </c>
      <c r="G3" s="320"/>
      <c r="H3" s="732" t="s">
        <v>694</v>
      </c>
      <c r="I3" s="732"/>
      <c r="J3" s="732"/>
      <c r="K3" s="737" t="s">
        <v>703</v>
      </c>
      <c r="L3" s="730"/>
      <c r="M3" s="736"/>
      <c r="N3" s="737" t="s">
        <v>705</v>
      </c>
      <c r="O3" s="730"/>
      <c r="P3" s="736"/>
      <c r="Q3" s="737" t="s">
        <v>702</v>
      </c>
      <c r="R3" s="730"/>
      <c r="S3" s="731"/>
    </row>
    <row r="4" spans="1:19" ht="27.95" customHeight="1" thickBot="1" x14ac:dyDescent="0.2">
      <c r="A4" s="1"/>
      <c r="B4" s="1"/>
      <c r="C4" s="297" t="s">
        <v>0</v>
      </c>
      <c r="D4" s="26" t="s">
        <v>1</v>
      </c>
      <c r="E4" s="298" t="s">
        <v>2</v>
      </c>
      <c r="F4" s="342"/>
      <c r="G4" s="339"/>
      <c r="H4" s="273" t="s">
        <v>682</v>
      </c>
      <c r="I4" s="273" t="s">
        <v>683</v>
      </c>
      <c r="J4" s="61" t="s">
        <v>684</v>
      </c>
      <c r="K4" s="548" t="s">
        <v>691</v>
      </c>
      <c r="L4" s="548" t="s">
        <v>689</v>
      </c>
      <c r="M4" s="548" t="s">
        <v>690</v>
      </c>
      <c r="N4" s="548" t="s">
        <v>691</v>
      </c>
      <c r="O4" s="548" t="s">
        <v>689</v>
      </c>
      <c r="P4" s="548" t="s">
        <v>690</v>
      </c>
      <c r="Q4" s="548" t="s">
        <v>691</v>
      </c>
      <c r="R4" s="548" t="s">
        <v>689</v>
      </c>
      <c r="S4" s="549" t="s">
        <v>690</v>
      </c>
    </row>
    <row r="5" spans="1:19" ht="27.95" customHeight="1" x14ac:dyDescent="0.15">
      <c r="A5" s="660" t="s">
        <v>3</v>
      </c>
      <c r="B5" s="660" t="s">
        <v>4</v>
      </c>
      <c r="C5" s="2" t="s">
        <v>5</v>
      </c>
      <c r="D5" s="27"/>
      <c r="E5" s="32"/>
      <c r="F5" s="701" t="s">
        <v>677</v>
      </c>
      <c r="G5" s="694" t="s">
        <v>4</v>
      </c>
      <c r="H5" s="632" t="s">
        <v>5</v>
      </c>
      <c r="I5" s="273"/>
      <c r="J5" s="61"/>
      <c r="K5" s="550">
        <f>居宅拠点!K5</f>
        <v>0</v>
      </c>
      <c r="L5" s="550">
        <f>居宅拠点!L5</f>
        <v>0</v>
      </c>
      <c r="M5" s="550">
        <f>居宅拠点!M5</f>
        <v>0</v>
      </c>
      <c r="N5" s="550">
        <f>地域包括拠点!K5</f>
        <v>0</v>
      </c>
      <c r="O5" s="550">
        <f>地域包括拠点!L5</f>
        <v>0</v>
      </c>
      <c r="P5" s="550">
        <f>地域包括拠点!M5</f>
        <v>0</v>
      </c>
      <c r="Q5" s="550">
        <f t="shared" ref="Q5:S6" si="0">SUM(K5+N5)</f>
        <v>0</v>
      </c>
      <c r="R5" s="550">
        <f t="shared" si="0"/>
        <v>0</v>
      </c>
      <c r="S5" s="551">
        <f t="shared" si="0"/>
        <v>0</v>
      </c>
    </row>
    <row r="6" spans="1:19" ht="27.95" customHeight="1" x14ac:dyDescent="0.15">
      <c r="A6" s="660"/>
      <c r="B6" s="660"/>
      <c r="C6" s="662"/>
      <c r="D6" s="28" t="s">
        <v>5</v>
      </c>
      <c r="E6" s="33"/>
      <c r="F6" s="701"/>
      <c r="G6" s="694"/>
      <c r="H6" s="633"/>
      <c r="I6" s="695" t="s">
        <v>5</v>
      </c>
      <c r="J6" s="61"/>
      <c r="K6" s="550">
        <f>居宅拠点!K6</f>
        <v>0</v>
      </c>
      <c r="L6" s="550">
        <f>居宅拠点!L6</f>
        <v>0</v>
      </c>
      <c r="M6" s="550">
        <f>居宅拠点!M6</f>
        <v>0</v>
      </c>
      <c r="N6" s="550">
        <f>地域包括拠点!K6</f>
        <v>0</v>
      </c>
      <c r="O6" s="550">
        <f>地域包括拠点!L6</f>
        <v>0</v>
      </c>
      <c r="P6" s="550">
        <f>地域包括拠点!M6</f>
        <v>0</v>
      </c>
      <c r="Q6" s="550">
        <f t="shared" si="0"/>
        <v>0</v>
      </c>
      <c r="R6" s="550">
        <f t="shared" si="0"/>
        <v>0</v>
      </c>
      <c r="S6" s="551">
        <f t="shared" si="0"/>
        <v>0</v>
      </c>
    </row>
    <row r="7" spans="1:19" ht="27.95" customHeight="1" x14ac:dyDescent="0.15">
      <c r="A7" s="660"/>
      <c r="B7" s="660"/>
      <c r="C7" s="663"/>
      <c r="D7" s="665"/>
      <c r="E7" s="33" t="s">
        <v>6</v>
      </c>
      <c r="F7" s="701"/>
      <c r="G7" s="694"/>
      <c r="H7" s="633"/>
      <c r="I7" s="696"/>
      <c r="J7" s="265" t="s">
        <v>358</v>
      </c>
      <c r="K7" s="550">
        <f>居宅拠点!K7</f>
        <v>0</v>
      </c>
      <c r="L7" s="550">
        <f>居宅拠点!L7</f>
        <v>0</v>
      </c>
      <c r="M7" s="550">
        <f>居宅拠点!M7</f>
        <v>0</v>
      </c>
      <c r="N7" s="550">
        <f>地域包括拠点!K7</f>
        <v>0</v>
      </c>
      <c r="O7" s="550">
        <f>地域包括拠点!L7</f>
        <v>0</v>
      </c>
      <c r="P7" s="550">
        <f>地域包括拠点!M7</f>
        <v>0</v>
      </c>
      <c r="Q7" s="550">
        <f t="shared" ref="Q7:Q70" si="1">SUM(K7+N7)</f>
        <v>0</v>
      </c>
      <c r="R7" s="550">
        <f>SUM(L7+O7)</f>
        <v>0</v>
      </c>
      <c r="S7" s="551">
        <f t="shared" ref="S7:S70" si="2">SUM(M7+P7)</f>
        <v>0</v>
      </c>
    </row>
    <row r="8" spans="1:19" ht="27.95" customHeight="1" x14ac:dyDescent="0.15">
      <c r="A8" s="660"/>
      <c r="B8" s="660"/>
      <c r="C8" s="663"/>
      <c r="D8" s="666"/>
      <c r="E8" s="33" t="s">
        <v>7</v>
      </c>
      <c r="F8" s="701"/>
      <c r="G8" s="694"/>
      <c r="H8" s="633"/>
      <c r="I8" s="696"/>
      <c r="J8" s="265" t="s">
        <v>359</v>
      </c>
      <c r="K8" s="550">
        <f>居宅拠点!K8</f>
        <v>0</v>
      </c>
      <c r="L8" s="550">
        <f>居宅拠点!L8</f>
        <v>0</v>
      </c>
      <c r="M8" s="550">
        <f>居宅拠点!M8</f>
        <v>0</v>
      </c>
      <c r="N8" s="550">
        <f>地域包括拠点!K8</f>
        <v>0</v>
      </c>
      <c r="O8" s="550">
        <f>地域包括拠点!L8</f>
        <v>0</v>
      </c>
      <c r="P8" s="550">
        <f>地域包括拠点!M8</f>
        <v>0</v>
      </c>
      <c r="Q8" s="550">
        <f t="shared" si="1"/>
        <v>0</v>
      </c>
      <c r="R8" s="550">
        <f>SUM(L8+O8)</f>
        <v>0</v>
      </c>
      <c r="S8" s="551">
        <f t="shared" si="2"/>
        <v>0</v>
      </c>
    </row>
    <row r="9" spans="1:19" ht="27.95" customHeight="1" x14ac:dyDescent="0.15">
      <c r="A9" s="660"/>
      <c r="B9" s="660"/>
      <c r="C9" s="664"/>
      <c r="D9" s="667"/>
      <c r="E9" s="33" t="s">
        <v>8</v>
      </c>
      <c r="F9" s="701"/>
      <c r="G9" s="694"/>
      <c r="H9" s="635"/>
      <c r="I9" s="697"/>
      <c r="J9" s="265" t="s">
        <v>360</v>
      </c>
      <c r="K9" s="550">
        <f>居宅拠点!K9</f>
        <v>0</v>
      </c>
      <c r="L9" s="550">
        <f>居宅拠点!L9</f>
        <v>0</v>
      </c>
      <c r="M9" s="550">
        <f>居宅拠点!M9</f>
        <v>0</v>
      </c>
      <c r="N9" s="550">
        <f>地域包括拠点!K9</f>
        <v>0</v>
      </c>
      <c r="O9" s="550">
        <f>地域包括拠点!L9</f>
        <v>0</v>
      </c>
      <c r="P9" s="550">
        <f>地域包括拠点!M9</f>
        <v>0</v>
      </c>
      <c r="Q9" s="550">
        <f t="shared" si="1"/>
        <v>0</v>
      </c>
      <c r="R9" s="550">
        <f>SUM(L9+O9)</f>
        <v>0</v>
      </c>
      <c r="S9" s="551">
        <f t="shared" si="2"/>
        <v>0</v>
      </c>
    </row>
    <row r="10" spans="1:19" ht="27.95" customHeight="1" x14ac:dyDescent="0.15">
      <c r="A10" s="660"/>
      <c r="B10" s="660"/>
      <c r="C10" s="3" t="s">
        <v>9</v>
      </c>
      <c r="D10" s="28"/>
      <c r="E10" s="33"/>
      <c r="F10" s="701"/>
      <c r="G10" s="694"/>
      <c r="H10" s="632" t="s">
        <v>9</v>
      </c>
      <c r="I10" s="273"/>
      <c r="J10" s="265"/>
      <c r="K10" s="550">
        <f>居宅拠点!K10</f>
        <v>0</v>
      </c>
      <c r="L10" s="550">
        <f>居宅拠点!L10</f>
        <v>0</v>
      </c>
      <c r="M10" s="550">
        <f>居宅拠点!M10</f>
        <v>0</v>
      </c>
      <c r="N10" s="550">
        <f>地域包括拠点!K10</f>
        <v>0</v>
      </c>
      <c r="O10" s="550">
        <f>地域包括拠点!L10</f>
        <v>0</v>
      </c>
      <c r="P10" s="550">
        <f>地域包括拠点!M10</f>
        <v>0</v>
      </c>
      <c r="Q10" s="550">
        <f t="shared" si="1"/>
        <v>0</v>
      </c>
      <c r="R10" s="550">
        <f t="shared" ref="R10:R70" si="3">SUM(L10+O10)</f>
        <v>0</v>
      </c>
      <c r="S10" s="551">
        <f t="shared" si="2"/>
        <v>0</v>
      </c>
    </row>
    <row r="11" spans="1:19" ht="27.95" customHeight="1" x14ac:dyDescent="0.15">
      <c r="A11" s="660"/>
      <c r="B11" s="660"/>
      <c r="C11" s="662"/>
      <c r="D11" s="28" t="s">
        <v>9</v>
      </c>
      <c r="E11" s="33"/>
      <c r="F11" s="701"/>
      <c r="G11" s="694"/>
      <c r="H11" s="633"/>
      <c r="I11" s="695" t="s">
        <v>9</v>
      </c>
      <c r="J11" s="265"/>
      <c r="K11" s="550">
        <f>居宅拠点!K11</f>
        <v>0</v>
      </c>
      <c r="L11" s="550">
        <f>居宅拠点!L11</f>
        <v>0</v>
      </c>
      <c r="M11" s="550">
        <f>居宅拠点!M11</f>
        <v>0</v>
      </c>
      <c r="N11" s="550">
        <f>地域包括拠点!K11</f>
        <v>0</v>
      </c>
      <c r="O11" s="550">
        <f>地域包括拠点!L11</f>
        <v>0</v>
      </c>
      <c r="P11" s="550">
        <f>地域包括拠点!M11</f>
        <v>0</v>
      </c>
      <c r="Q11" s="550">
        <f t="shared" si="1"/>
        <v>0</v>
      </c>
      <c r="R11" s="550">
        <f t="shared" si="3"/>
        <v>0</v>
      </c>
      <c r="S11" s="551">
        <f t="shared" si="2"/>
        <v>0</v>
      </c>
    </row>
    <row r="12" spans="1:19" ht="27.95" customHeight="1" x14ac:dyDescent="0.15">
      <c r="A12" s="660"/>
      <c r="B12" s="660"/>
      <c r="C12" s="663"/>
      <c r="D12" s="665"/>
      <c r="E12" s="33" t="s">
        <v>10</v>
      </c>
      <c r="F12" s="701"/>
      <c r="G12" s="694"/>
      <c r="H12" s="633"/>
      <c r="I12" s="696"/>
      <c r="J12" s="265" t="s">
        <v>362</v>
      </c>
      <c r="K12" s="550">
        <f>居宅拠点!K12</f>
        <v>0</v>
      </c>
      <c r="L12" s="550">
        <f>居宅拠点!L12</f>
        <v>0</v>
      </c>
      <c r="M12" s="550">
        <f>居宅拠点!M12</f>
        <v>0</v>
      </c>
      <c r="N12" s="550">
        <f>地域包括拠点!K12</f>
        <v>0</v>
      </c>
      <c r="O12" s="550">
        <f>地域包括拠点!L12</f>
        <v>0</v>
      </c>
      <c r="P12" s="550">
        <f>地域包括拠点!M12</f>
        <v>0</v>
      </c>
      <c r="Q12" s="550">
        <f t="shared" si="1"/>
        <v>0</v>
      </c>
      <c r="R12" s="550">
        <f t="shared" si="3"/>
        <v>0</v>
      </c>
      <c r="S12" s="551">
        <f t="shared" si="2"/>
        <v>0</v>
      </c>
    </row>
    <row r="13" spans="1:19" ht="27.95" customHeight="1" x14ac:dyDescent="0.15">
      <c r="A13" s="660"/>
      <c r="B13" s="660"/>
      <c r="C13" s="664"/>
      <c r="D13" s="667"/>
      <c r="E13" s="33" t="s">
        <v>11</v>
      </c>
      <c r="F13" s="701"/>
      <c r="G13" s="694"/>
      <c r="H13" s="633"/>
      <c r="I13" s="697"/>
      <c r="J13" s="265" t="s">
        <v>838</v>
      </c>
      <c r="K13" s="550">
        <f>居宅拠点!K13</f>
        <v>0</v>
      </c>
      <c r="L13" s="550">
        <f>居宅拠点!L13</f>
        <v>0</v>
      </c>
      <c r="M13" s="550">
        <f>居宅拠点!M13</f>
        <v>0</v>
      </c>
      <c r="N13" s="550">
        <f>地域包括拠点!K13</f>
        <v>0</v>
      </c>
      <c r="O13" s="550">
        <f>地域包括拠点!L13</f>
        <v>0</v>
      </c>
      <c r="P13" s="550">
        <f>地域包括拠点!M13</f>
        <v>0</v>
      </c>
      <c r="Q13" s="550">
        <f t="shared" si="1"/>
        <v>0</v>
      </c>
      <c r="R13" s="550">
        <f t="shared" si="3"/>
        <v>0</v>
      </c>
      <c r="S13" s="551">
        <f t="shared" si="2"/>
        <v>0</v>
      </c>
    </row>
    <row r="14" spans="1:19" ht="27.95" customHeight="1" x14ac:dyDescent="0.15">
      <c r="A14" s="660"/>
      <c r="B14" s="660"/>
      <c r="C14" s="295"/>
      <c r="D14" s="296"/>
      <c r="E14" s="33"/>
      <c r="F14" s="701"/>
      <c r="G14" s="694"/>
      <c r="H14" s="635"/>
      <c r="I14" s="273" t="s">
        <v>364</v>
      </c>
      <c r="J14" s="61"/>
      <c r="K14" s="550">
        <f>居宅拠点!K14</f>
        <v>0</v>
      </c>
      <c r="L14" s="550">
        <f>居宅拠点!L14</f>
        <v>0</v>
      </c>
      <c r="M14" s="550">
        <f>居宅拠点!M14</f>
        <v>0</v>
      </c>
      <c r="N14" s="550">
        <f>地域包括拠点!K14</f>
        <v>0</v>
      </c>
      <c r="O14" s="550">
        <f>地域包括拠点!L14</f>
        <v>0</v>
      </c>
      <c r="P14" s="550">
        <f>地域包括拠点!M14</f>
        <v>0</v>
      </c>
      <c r="Q14" s="550">
        <f t="shared" si="1"/>
        <v>0</v>
      </c>
      <c r="R14" s="550">
        <f t="shared" si="3"/>
        <v>0</v>
      </c>
      <c r="S14" s="551">
        <f t="shared" si="2"/>
        <v>0</v>
      </c>
    </row>
    <row r="15" spans="1:19" ht="27.95" customHeight="1" x14ac:dyDescent="0.15">
      <c r="A15" s="660"/>
      <c r="B15" s="660"/>
      <c r="C15" s="3" t="s">
        <v>12</v>
      </c>
      <c r="D15" s="28"/>
      <c r="E15" s="33"/>
      <c r="F15" s="290"/>
      <c r="G15" s="694"/>
      <c r="H15" s="632" t="s">
        <v>12</v>
      </c>
      <c r="I15" s="273"/>
      <c r="J15" s="61"/>
      <c r="K15" s="550">
        <f>居宅拠点!K15</f>
        <v>0</v>
      </c>
      <c r="L15" s="550">
        <f>居宅拠点!L15</f>
        <v>0</v>
      </c>
      <c r="M15" s="550">
        <f>居宅拠点!M15</f>
        <v>0</v>
      </c>
      <c r="N15" s="550">
        <f>地域包括拠点!K15</f>
        <v>0</v>
      </c>
      <c r="O15" s="550">
        <f>地域包括拠点!L15</f>
        <v>0</v>
      </c>
      <c r="P15" s="550">
        <f>地域包括拠点!M15</f>
        <v>0</v>
      </c>
      <c r="Q15" s="550">
        <f t="shared" si="1"/>
        <v>0</v>
      </c>
      <c r="R15" s="550">
        <f t="shared" si="3"/>
        <v>0</v>
      </c>
      <c r="S15" s="551">
        <f t="shared" si="2"/>
        <v>0</v>
      </c>
    </row>
    <row r="16" spans="1:19" ht="27.95" customHeight="1" x14ac:dyDescent="0.15">
      <c r="A16" s="660"/>
      <c r="B16" s="660"/>
      <c r="C16" s="663"/>
      <c r="D16" s="28" t="s">
        <v>13</v>
      </c>
      <c r="E16" s="33"/>
      <c r="F16" s="290"/>
      <c r="G16" s="288"/>
      <c r="H16" s="633"/>
      <c r="I16" s="273" t="s">
        <v>13</v>
      </c>
      <c r="J16" s="61"/>
      <c r="K16" s="550">
        <f>居宅拠点!K16</f>
        <v>0</v>
      </c>
      <c r="L16" s="550">
        <f>居宅拠点!L16</f>
        <v>0</v>
      </c>
      <c r="M16" s="550">
        <f>居宅拠点!M16</f>
        <v>0</v>
      </c>
      <c r="N16" s="550">
        <f>地域包括拠点!K16</f>
        <v>0</v>
      </c>
      <c r="O16" s="550">
        <f>地域包括拠点!L16</f>
        <v>0</v>
      </c>
      <c r="P16" s="550">
        <f>地域包括拠点!M16</f>
        <v>0</v>
      </c>
      <c r="Q16" s="550">
        <f t="shared" si="1"/>
        <v>0</v>
      </c>
      <c r="R16" s="550">
        <f t="shared" si="3"/>
        <v>0</v>
      </c>
      <c r="S16" s="551">
        <f t="shared" si="2"/>
        <v>0</v>
      </c>
    </row>
    <row r="17" spans="1:19" ht="27.95" customHeight="1" x14ac:dyDescent="0.15">
      <c r="A17" s="660"/>
      <c r="B17" s="660"/>
      <c r="C17" s="663"/>
      <c r="D17" s="28" t="s">
        <v>14</v>
      </c>
      <c r="E17" s="33"/>
      <c r="F17" s="290"/>
      <c r="G17" s="288"/>
      <c r="H17" s="633"/>
      <c r="I17" s="695" t="s">
        <v>14</v>
      </c>
      <c r="J17" s="61"/>
      <c r="K17" s="550">
        <f>居宅拠点!K17</f>
        <v>0</v>
      </c>
      <c r="L17" s="550">
        <f>居宅拠点!L17</f>
        <v>0</v>
      </c>
      <c r="M17" s="550">
        <f>居宅拠点!M17</f>
        <v>0</v>
      </c>
      <c r="N17" s="550">
        <f>地域包括拠点!K17</f>
        <v>0</v>
      </c>
      <c r="O17" s="550">
        <f>地域包括拠点!L17</f>
        <v>0</v>
      </c>
      <c r="P17" s="550">
        <f>地域包括拠点!M17</f>
        <v>0</v>
      </c>
      <c r="Q17" s="550">
        <f t="shared" si="1"/>
        <v>0</v>
      </c>
      <c r="R17" s="550">
        <f t="shared" si="3"/>
        <v>0</v>
      </c>
      <c r="S17" s="551">
        <f t="shared" si="2"/>
        <v>0</v>
      </c>
    </row>
    <row r="18" spans="1:19" ht="27.95" customHeight="1" x14ac:dyDescent="0.15">
      <c r="A18" s="660"/>
      <c r="B18" s="660"/>
      <c r="C18" s="663"/>
      <c r="D18" s="28"/>
      <c r="E18" s="33" t="s">
        <v>14</v>
      </c>
      <c r="F18" s="290"/>
      <c r="G18" s="288"/>
      <c r="H18" s="633"/>
      <c r="I18" s="696"/>
      <c r="J18" s="61" t="s">
        <v>365</v>
      </c>
      <c r="K18" s="550">
        <f>居宅拠点!K18</f>
        <v>0</v>
      </c>
      <c r="L18" s="550">
        <f>居宅拠点!L18</f>
        <v>0</v>
      </c>
      <c r="M18" s="550">
        <f>居宅拠点!M18</f>
        <v>0</v>
      </c>
      <c r="N18" s="550">
        <f>地域包括拠点!K18</f>
        <v>0</v>
      </c>
      <c r="O18" s="550">
        <f>地域包括拠点!L18</f>
        <v>0</v>
      </c>
      <c r="P18" s="550">
        <f>地域包括拠点!M18</f>
        <v>0</v>
      </c>
      <c r="Q18" s="550">
        <f t="shared" si="1"/>
        <v>0</v>
      </c>
      <c r="R18" s="550">
        <f t="shared" si="3"/>
        <v>0</v>
      </c>
      <c r="S18" s="551">
        <f t="shared" si="2"/>
        <v>0</v>
      </c>
    </row>
    <row r="19" spans="1:19" ht="27.95" customHeight="1" x14ac:dyDescent="0.15">
      <c r="A19" s="660"/>
      <c r="B19" s="660"/>
      <c r="C19" s="663"/>
      <c r="D19" s="28"/>
      <c r="E19" s="33"/>
      <c r="F19" s="290"/>
      <c r="G19" s="288"/>
      <c r="H19" s="633"/>
      <c r="I19" s="696"/>
      <c r="J19" s="61" t="s">
        <v>366</v>
      </c>
      <c r="K19" s="550">
        <f>居宅拠点!K19</f>
        <v>0</v>
      </c>
      <c r="L19" s="550">
        <f>居宅拠点!L19</f>
        <v>0</v>
      </c>
      <c r="M19" s="550">
        <f>居宅拠点!M19</f>
        <v>0</v>
      </c>
      <c r="N19" s="550">
        <f>地域包括拠点!K19</f>
        <v>0</v>
      </c>
      <c r="O19" s="550">
        <f>地域包括拠点!L19</f>
        <v>0</v>
      </c>
      <c r="P19" s="550">
        <f>地域包括拠点!M19</f>
        <v>0</v>
      </c>
      <c r="Q19" s="550">
        <f t="shared" si="1"/>
        <v>0</v>
      </c>
      <c r="R19" s="550">
        <f t="shared" si="3"/>
        <v>0</v>
      </c>
      <c r="S19" s="551">
        <f t="shared" si="2"/>
        <v>0</v>
      </c>
    </row>
    <row r="20" spans="1:19" ht="27.95" customHeight="1" x14ac:dyDescent="0.15">
      <c r="A20" s="660"/>
      <c r="B20" s="660"/>
      <c r="C20" s="663"/>
      <c r="D20" s="28"/>
      <c r="E20" s="33"/>
      <c r="F20" s="290"/>
      <c r="G20" s="288"/>
      <c r="H20" s="633"/>
      <c r="I20" s="696"/>
      <c r="J20" s="61" t="s">
        <v>367</v>
      </c>
      <c r="K20" s="550">
        <f>居宅拠点!K20</f>
        <v>0</v>
      </c>
      <c r="L20" s="550">
        <f>居宅拠点!L20</f>
        <v>0</v>
      </c>
      <c r="M20" s="550">
        <f>居宅拠点!M20</f>
        <v>0</v>
      </c>
      <c r="N20" s="550">
        <f>地域包括拠点!K20</f>
        <v>0</v>
      </c>
      <c r="O20" s="550">
        <f>地域包括拠点!L20</f>
        <v>0</v>
      </c>
      <c r="P20" s="550">
        <f>地域包括拠点!M20</f>
        <v>0</v>
      </c>
      <c r="Q20" s="550">
        <f t="shared" si="1"/>
        <v>0</v>
      </c>
      <c r="R20" s="550">
        <f t="shared" si="3"/>
        <v>0</v>
      </c>
      <c r="S20" s="551">
        <f t="shared" si="2"/>
        <v>0</v>
      </c>
    </row>
    <row r="21" spans="1:19" ht="27.95" customHeight="1" x14ac:dyDescent="0.15">
      <c r="A21" s="660"/>
      <c r="B21" s="660"/>
      <c r="C21" s="663"/>
      <c r="D21" s="28"/>
      <c r="E21" s="33"/>
      <c r="F21" s="290"/>
      <c r="G21" s="288"/>
      <c r="H21" s="633"/>
      <c r="I21" s="696"/>
      <c r="J21" s="61" t="s">
        <v>604</v>
      </c>
      <c r="K21" s="550">
        <f>居宅拠点!K21</f>
        <v>0</v>
      </c>
      <c r="L21" s="550">
        <f>居宅拠点!L21</f>
        <v>0</v>
      </c>
      <c r="M21" s="550">
        <f>居宅拠点!M21</f>
        <v>0</v>
      </c>
      <c r="N21" s="550">
        <f>地域包括拠点!K21</f>
        <v>0</v>
      </c>
      <c r="O21" s="550">
        <f>地域包括拠点!L21</f>
        <v>0</v>
      </c>
      <c r="P21" s="550">
        <f>地域包括拠点!M21</f>
        <v>0</v>
      </c>
      <c r="Q21" s="550">
        <f t="shared" si="1"/>
        <v>0</v>
      </c>
      <c r="R21" s="550">
        <f t="shared" si="3"/>
        <v>0</v>
      </c>
      <c r="S21" s="551">
        <f t="shared" si="2"/>
        <v>0</v>
      </c>
    </row>
    <row r="22" spans="1:19" ht="27.95" customHeight="1" x14ac:dyDescent="0.15">
      <c r="A22" s="660"/>
      <c r="B22" s="660"/>
      <c r="C22" s="663"/>
      <c r="D22" s="28"/>
      <c r="E22" s="33"/>
      <c r="F22" s="290"/>
      <c r="G22" s="288"/>
      <c r="H22" s="633"/>
      <c r="I22" s="697"/>
      <c r="J22" s="61" t="s">
        <v>15</v>
      </c>
      <c r="K22" s="550">
        <f>居宅拠点!K22</f>
        <v>0</v>
      </c>
      <c r="L22" s="550">
        <f>居宅拠点!L22</f>
        <v>0</v>
      </c>
      <c r="M22" s="550">
        <f>居宅拠点!M22</f>
        <v>0</v>
      </c>
      <c r="N22" s="550">
        <f>地域包括拠点!K22</f>
        <v>0</v>
      </c>
      <c r="O22" s="550">
        <f>地域包括拠点!L22</f>
        <v>0</v>
      </c>
      <c r="P22" s="550">
        <f>地域包括拠点!M22</f>
        <v>0</v>
      </c>
      <c r="Q22" s="550">
        <f t="shared" si="1"/>
        <v>0</v>
      </c>
      <c r="R22" s="550">
        <f t="shared" si="3"/>
        <v>0</v>
      </c>
      <c r="S22" s="551">
        <f t="shared" si="2"/>
        <v>0</v>
      </c>
    </row>
    <row r="23" spans="1:19" ht="27.95" customHeight="1" x14ac:dyDescent="0.15">
      <c r="A23" s="660"/>
      <c r="B23" s="660"/>
      <c r="C23" s="663"/>
      <c r="D23" s="28" t="s">
        <v>15</v>
      </c>
      <c r="E23" s="33"/>
      <c r="F23" s="290"/>
      <c r="G23" s="288"/>
      <c r="H23" s="633"/>
      <c r="I23" s="695" t="s">
        <v>15</v>
      </c>
      <c r="J23" s="61"/>
      <c r="K23" s="550">
        <f>居宅拠点!K23</f>
        <v>0</v>
      </c>
      <c r="L23" s="550">
        <f>居宅拠点!L23</f>
        <v>0</v>
      </c>
      <c r="M23" s="550">
        <f>居宅拠点!M23</f>
        <v>0</v>
      </c>
      <c r="N23" s="550">
        <f>地域包括拠点!K23</f>
        <v>0</v>
      </c>
      <c r="O23" s="550">
        <f>地域包括拠点!L23</f>
        <v>0</v>
      </c>
      <c r="P23" s="550">
        <f>地域包括拠点!M23</f>
        <v>0</v>
      </c>
      <c r="Q23" s="550">
        <f t="shared" si="1"/>
        <v>0</v>
      </c>
      <c r="R23" s="550">
        <f t="shared" si="3"/>
        <v>0</v>
      </c>
      <c r="S23" s="551">
        <f t="shared" si="2"/>
        <v>0</v>
      </c>
    </row>
    <row r="24" spans="1:19" ht="27.95" customHeight="1" x14ac:dyDescent="0.15">
      <c r="A24" s="660"/>
      <c r="B24" s="660"/>
      <c r="C24" s="664"/>
      <c r="D24" s="28"/>
      <c r="E24" s="33" t="s">
        <v>15</v>
      </c>
      <c r="F24" s="290"/>
      <c r="G24" s="288"/>
      <c r="H24" s="633"/>
      <c r="I24" s="697"/>
      <c r="J24" s="265" t="s">
        <v>15</v>
      </c>
      <c r="K24" s="550">
        <f>居宅拠点!K24</f>
        <v>0</v>
      </c>
      <c r="L24" s="550">
        <f>居宅拠点!L24</f>
        <v>0</v>
      </c>
      <c r="M24" s="550">
        <f>居宅拠点!M24</f>
        <v>0</v>
      </c>
      <c r="N24" s="550">
        <f>地域包括拠点!K24</f>
        <v>0</v>
      </c>
      <c r="O24" s="550">
        <f>地域包括拠点!L24</f>
        <v>0</v>
      </c>
      <c r="P24" s="550">
        <f>地域包括拠点!M24</f>
        <v>0</v>
      </c>
      <c r="Q24" s="550">
        <f t="shared" si="1"/>
        <v>0</v>
      </c>
      <c r="R24" s="550">
        <f t="shared" si="3"/>
        <v>0</v>
      </c>
      <c r="S24" s="551">
        <f t="shared" si="2"/>
        <v>0</v>
      </c>
    </row>
    <row r="25" spans="1:19" ht="27.95" customHeight="1" x14ac:dyDescent="0.15">
      <c r="A25" s="660"/>
      <c r="B25" s="660"/>
      <c r="C25" s="295"/>
      <c r="D25" s="28"/>
      <c r="E25" s="33"/>
      <c r="F25" s="290"/>
      <c r="G25" s="288"/>
      <c r="H25" s="633"/>
      <c r="I25" s="695" t="s">
        <v>29</v>
      </c>
      <c r="J25" s="265"/>
      <c r="K25" s="550">
        <f>居宅拠点!K25</f>
        <v>0</v>
      </c>
      <c r="L25" s="550">
        <f>居宅拠点!L25</f>
        <v>0</v>
      </c>
      <c r="M25" s="550">
        <f>居宅拠点!M25</f>
        <v>0</v>
      </c>
      <c r="N25" s="550">
        <f>地域包括拠点!K25</f>
        <v>0</v>
      </c>
      <c r="O25" s="550">
        <f>地域包括拠点!L25</f>
        <v>0</v>
      </c>
      <c r="P25" s="550">
        <f>地域包括拠点!M25</f>
        <v>0</v>
      </c>
      <c r="Q25" s="550">
        <f t="shared" si="1"/>
        <v>0</v>
      </c>
      <c r="R25" s="550">
        <f t="shared" si="3"/>
        <v>0</v>
      </c>
      <c r="S25" s="551">
        <f t="shared" si="2"/>
        <v>0</v>
      </c>
    </row>
    <row r="26" spans="1:19" ht="27.95" customHeight="1" x14ac:dyDescent="0.15">
      <c r="A26" s="660"/>
      <c r="B26" s="660"/>
      <c r="C26" s="295"/>
      <c r="D26" s="28"/>
      <c r="E26" s="33"/>
      <c r="F26" s="290"/>
      <c r="G26" s="288"/>
      <c r="H26" s="633"/>
      <c r="I26" s="696"/>
      <c r="J26" s="265" t="s">
        <v>370</v>
      </c>
      <c r="K26" s="550">
        <f>居宅拠点!K26</f>
        <v>0</v>
      </c>
      <c r="L26" s="550">
        <f>居宅拠点!L26</f>
        <v>0</v>
      </c>
      <c r="M26" s="550">
        <f>居宅拠点!M26</f>
        <v>0</v>
      </c>
      <c r="N26" s="550">
        <f>地域包括拠点!K26</f>
        <v>0</v>
      </c>
      <c r="O26" s="550">
        <f>地域包括拠点!L26</f>
        <v>0</v>
      </c>
      <c r="P26" s="550">
        <f>地域包括拠点!M26</f>
        <v>0</v>
      </c>
      <c r="Q26" s="550">
        <f t="shared" si="1"/>
        <v>0</v>
      </c>
      <c r="R26" s="550">
        <f t="shared" si="3"/>
        <v>0</v>
      </c>
      <c r="S26" s="551">
        <f t="shared" si="2"/>
        <v>0</v>
      </c>
    </row>
    <row r="27" spans="1:19" ht="27.95" customHeight="1" x14ac:dyDescent="0.15">
      <c r="A27" s="660"/>
      <c r="B27" s="660"/>
      <c r="C27" s="295"/>
      <c r="D27" s="28"/>
      <c r="E27" s="33"/>
      <c r="F27" s="290"/>
      <c r="G27" s="288"/>
      <c r="H27" s="633"/>
      <c r="I27" s="696"/>
      <c r="J27" s="265" t="s">
        <v>371</v>
      </c>
      <c r="K27" s="550">
        <f>居宅拠点!K27</f>
        <v>0</v>
      </c>
      <c r="L27" s="550">
        <f>居宅拠点!L27</f>
        <v>0</v>
      </c>
      <c r="M27" s="550">
        <f>居宅拠点!M27</f>
        <v>0</v>
      </c>
      <c r="N27" s="550">
        <f>地域包括拠点!K27</f>
        <v>0</v>
      </c>
      <c r="O27" s="550">
        <f>地域包括拠点!L27</f>
        <v>0</v>
      </c>
      <c r="P27" s="550">
        <f>地域包括拠点!M27</f>
        <v>0</v>
      </c>
      <c r="Q27" s="550">
        <f t="shared" si="1"/>
        <v>0</v>
      </c>
      <c r="R27" s="550">
        <f t="shared" si="3"/>
        <v>0</v>
      </c>
      <c r="S27" s="551">
        <f t="shared" si="2"/>
        <v>0</v>
      </c>
    </row>
    <row r="28" spans="1:19" ht="27.95" customHeight="1" x14ac:dyDescent="0.15">
      <c r="A28" s="660"/>
      <c r="B28" s="660"/>
      <c r="C28" s="295"/>
      <c r="D28" s="28"/>
      <c r="E28" s="33"/>
      <c r="F28" s="290"/>
      <c r="G28" s="288"/>
      <c r="H28" s="635"/>
      <c r="I28" s="697"/>
      <c r="J28" s="265" t="s">
        <v>380</v>
      </c>
      <c r="K28" s="550">
        <f>居宅拠点!K28</f>
        <v>0</v>
      </c>
      <c r="L28" s="550">
        <f>居宅拠点!L28</f>
        <v>0</v>
      </c>
      <c r="M28" s="550">
        <f>居宅拠点!M28</f>
        <v>0</v>
      </c>
      <c r="N28" s="550">
        <f>地域包括拠点!K28</f>
        <v>0</v>
      </c>
      <c r="O28" s="550">
        <f>地域包括拠点!L28</f>
        <v>0</v>
      </c>
      <c r="P28" s="550">
        <f>地域包括拠点!M28</f>
        <v>0</v>
      </c>
      <c r="Q28" s="550">
        <f t="shared" si="1"/>
        <v>0</v>
      </c>
      <c r="R28" s="550">
        <f t="shared" si="3"/>
        <v>0</v>
      </c>
      <c r="S28" s="551">
        <f t="shared" si="2"/>
        <v>0</v>
      </c>
    </row>
    <row r="29" spans="1:19" ht="27.95" customHeight="1" x14ac:dyDescent="0.15">
      <c r="A29" s="660"/>
      <c r="B29" s="660"/>
      <c r="C29" s="3" t="s">
        <v>16</v>
      </c>
      <c r="D29" s="28"/>
      <c r="E29" s="33"/>
      <c r="F29" s="290"/>
      <c r="G29" s="288"/>
      <c r="H29" s="632" t="s">
        <v>16</v>
      </c>
      <c r="I29" s="273"/>
      <c r="J29" s="61"/>
      <c r="K29" s="552">
        <f>居宅拠点!K29</f>
        <v>400</v>
      </c>
      <c r="L29" s="552">
        <f>居宅拠点!L29</f>
        <v>0</v>
      </c>
      <c r="M29" s="552">
        <f>居宅拠点!M29</f>
        <v>400</v>
      </c>
      <c r="N29" s="552">
        <f>地域包括拠点!K29</f>
        <v>15355</v>
      </c>
      <c r="O29" s="552">
        <f>地域包括拠点!L29</f>
        <v>0</v>
      </c>
      <c r="P29" s="552">
        <f>地域包括拠点!M29</f>
        <v>15355</v>
      </c>
      <c r="Q29" s="552">
        <f t="shared" si="1"/>
        <v>15755</v>
      </c>
      <c r="R29" s="552">
        <f t="shared" si="3"/>
        <v>0</v>
      </c>
      <c r="S29" s="553">
        <f t="shared" si="2"/>
        <v>15755</v>
      </c>
    </row>
    <row r="30" spans="1:19" ht="27.95" customHeight="1" x14ac:dyDescent="0.15">
      <c r="A30" s="660"/>
      <c r="B30" s="660"/>
      <c r="C30" s="663"/>
      <c r="D30" s="28"/>
      <c r="E30" s="33" t="s">
        <v>17</v>
      </c>
      <c r="F30" s="290"/>
      <c r="G30" s="288"/>
      <c r="H30" s="633"/>
      <c r="I30" s="695" t="s">
        <v>17</v>
      </c>
      <c r="J30" s="61"/>
      <c r="K30" s="550">
        <f>居宅拠点!K30</f>
        <v>0</v>
      </c>
      <c r="L30" s="550">
        <f>居宅拠点!L30</f>
        <v>0</v>
      </c>
      <c r="M30" s="550">
        <f>居宅拠点!M30</f>
        <v>0</v>
      </c>
      <c r="N30" s="550">
        <f>地域包括拠点!K30</f>
        <v>0</v>
      </c>
      <c r="O30" s="550">
        <f>地域包括拠点!L30</f>
        <v>0</v>
      </c>
      <c r="P30" s="550">
        <f>地域包括拠点!M30</f>
        <v>0</v>
      </c>
      <c r="Q30" s="550">
        <f t="shared" si="1"/>
        <v>0</v>
      </c>
      <c r="R30" s="550">
        <f t="shared" si="3"/>
        <v>0</v>
      </c>
      <c r="S30" s="551">
        <f t="shared" si="2"/>
        <v>0</v>
      </c>
    </row>
    <row r="31" spans="1:19" ht="27.95" customHeight="1" x14ac:dyDescent="0.15">
      <c r="A31" s="660"/>
      <c r="B31" s="660"/>
      <c r="C31" s="663"/>
      <c r="D31" s="28"/>
      <c r="E31" s="33"/>
      <c r="F31" s="290"/>
      <c r="G31" s="288"/>
      <c r="H31" s="633"/>
      <c r="I31" s="697"/>
      <c r="J31" s="265" t="s">
        <v>17</v>
      </c>
      <c r="K31" s="550">
        <f>居宅拠点!K31</f>
        <v>0</v>
      </c>
      <c r="L31" s="550">
        <f>居宅拠点!L31</f>
        <v>0</v>
      </c>
      <c r="M31" s="550">
        <f>居宅拠点!M31</f>
        <v>0</v>
      </c>
      <c r="N31" s="550">
        <f>地域包括拠点!K31</f>
        <v>0</v>
      </c>
      <c r="O31" s="550">
        <f>地域包括拠点!L31</f>
        <v>0</v>
      </c>
      <c r="P31" s="550">
        <f>地域包括拠点!M31</f>
        <v>0</v>
      </c>
      <c r="Q31" s="550">
        <f t="shared" si="1"/>
        <v>0</v>
      </c>
      <c r="R31" s="550">
        <f t="shared" si="3"/>
        <v>0</v>
      </c>
      <c r="S31" s="551">
        <f t="shared" si="2"/>
        <v>0</v>
      </c>
    </row>
    <row r="32" spans="1:19" ht="27.95" customHeight="1" x14ac:dyDescent="0.15">
      <c r="A32" s="660"/>
      <c r="B32" s="660"/>
      <c r="C32" s="663"/>
      <c r="D32" s="28" t="s">
        <v>18</v>
      </c>
      <c r="E32" s="33"/>
      <c r="F32" s="290"/>
      <c r="G32" s="288"/>
      <c r="H32" s="633"/>
      <c r="I32" s="695" t="s">
        <v>18</v>
      </c>
      <c r="J32" s="265"/>
      <c r="K32" s="550">
        <f>居宅拠点!K32</f>
        <v>400</v>
      </c>
      <c r="L32" s="550">
        <f>居宅拠点!L32</f>
        <v>0</v>
      </c>
      <c r="M32" s="550">
        <f>居宅拠点!M32</f>
        <v>400</v>
      </c>
      <c r="N32" s="550">
        <f>地域包括拠点!K32</f>
        <v>15355</v>
      </c>
      <c r="O32" s="550">
        <f>地域包括拠点!L32</f>
        <v>0</v>
      </c>
      <c r="P32" s="550">
        <f>地域包括拠点!M32</f>
        <v>15355</v>
      </c>
      <c r="Q32" s="550">
        <f t="shared" si="1"/>
        <v>15755</v>
      </c>
      <c r="R32" s="550">
        <f t="shared" si="3"/>
        <v>0</v>
      </c>
      <c r="S32" s="551">
        <f t="shared" si="2"/>
        <v>15755</v>
      </c>
    </row>
    <row r="33" spans="1:19" ht="27.95" customHeight="1" x14ac:dyDescent="0.15">
      <c r="A33" s="660"/>
      <c r="B33" s="660"/>
      <c r="C33" s="663"/>
      <c r="D33" s="666"/>
      <c r="E33" s="33" t="s">
        <v>19</v>
      </c>
      <c r="F33" s="290"/>
      <c r="G33" s="288"/>
      <c r="H33" s="633"/>
      <c r="I33" s="696"/>
      <c r="J33" s="265" t="s">
        <v>372</v>
      </c>
      <c r="K33" s="550">
        <f>居宅拠点!K33</f>
        <v>0</v>
      </c>
      <c r="L33" s="550">
        <f>居宅拠点!L33</f>
        <v>0</v>
      </c>
      <c r="M33" s="550">
        <f>居宅拠点!M33</f>
        <v>0</v>
      </c>
      <c r="N33" s="550">
        <f>地域包括拠点!K33</f>
        <v>0</v>
      </c>
      <c r="O33" s="550">
        <f>地域包括拠点!L33</f>
        <v>0</v>
      </c>
      <c r="P33" s="550">
        <f>地域包括拠点!M33</f>
        <v>0</v>
      </c>
      <c r="Q33" s="550">
        <f t="shared" si="1"/>
        <v>0</v>
      </c>
      <c r="R33" s="550">
        <f t="shared" si="3"/>
        <v>0</v>
      </c>
      <c r="S33" s="551">
        <f t="shared" si="2"/>
        <v>0</v>
      </c>
    </row>
    <row r="34" spans="1:19" ht="27.95" customHeight="1" x14ac:dyDescent="0.15">
      <c r="A34" s="660"/>
      <c r="B34" s="660"/>
      <c r="C34" s="663"/>
      <c r="D34" s="666"/>
      <c r="E34" s="33" t="s">
        <v>20</v>
      </c>
      <c r="F34" s="290"/>
      <c r="G34" s="288"/>
      <c r="H34" s="633"/>
      <c r="I34" s="696"/>
      <c r="J34" s="265" t="s">
        <v>593</v>
      </c>
      <c r="K34" s="550">
        <f>居宅拠点!K34</f>
        <v>0</v>
      </c>
      <c r="L34" s="550">
        <f>居宅拠点!L34</f>
        <v>0</v>
      </c>
      <c r="M34" s="550">
        <f>居宅拠点!M34</f>
        <v>0</v>
      </c>
      <c r="N34" s="550">
        <f>地域包括拠点!K34</f>
        <v>0</v>
      </c>
      <c r="O34" s="550">
        <f>地域包括拠点!L34</f>
        <v>0</v>
      </c>
      <c r="P34" s="550">
        <f>地域包括拠点!M34</f>
        <v>0</v>
      </c>
      <c r="Q34" s="550">
        <f t="shared" si="1"/>
        <v>0</v>
      </c>
      <c r="R34" s="550">
        <f t="shared" si="3"/>
        <v>0</v>
      </c>
      <c r="S34" s="551">
        <f t="shared" si="2"/>
        <v>0</v>
      </c>
    </row>
    <row r="35" spans="1:19" ht="27.95" customHeight="1" x14ac:dyDescent="0.15">
      <c r="A35" s="660"/>
      <c r="B35" s="660"/>
      <c r="C35" s="663"/>
      <c r="D35" s="666"/>
      <c r="E35" s="33" t="s">
        <v>21</v>
      </c>
      <c r="F35" s="290"/>
      <c r="G35" s="288"/>
      <c r="H35" s="633"/>
      <c r="I35" s="696"/>
      <c r="J35" s="265" t="s">
        <v>373</v>
      </c>
      <c r="K35" s="550">
        <f>居宅拠点!K35</f>
        <v>0</v>
      </c>
      <c r="L35" s="550">
        <f>居宅拠点!L35</f>
        <v>0</v>
      </c>
      <c r="M35" s="550">
        <f>居宅拠点!M35</f>
        <v>0</v>
      </c>
      <c r="N35" s="550">
        <f>地域包括拠点!K35</f>
        <v>0</v>
      </c>
      <c r="O35" s="550">
        <f>地域包括拠点!L35</f>
        <v>0</v>
      </c>
      <c r="P35" s="550">
        <f>地域包括拠点!M35</f>
        <v>0</v>
      </c>
      <c r="Q35" s="550">
        <f t="shared" si="1"/>
        <v>0</v>
      </c>
      <c r="R35" s="550">
        <f t="shared" si="3"/>
        <v>0</v>
      </c>
      <c r="S35" s="551">
        <f t="shared" si="2"/>
        <v>0</v>
      </c>
    </row>
    <row r="36" spans="1:19" ht="27.95" customHeight="1" x14ac:dyDescent="0.15">
      <c r="A36" s="660"/>
      <c r="B36" s="660"/>
      <c r="C36" s="663"/>
      <c r="D36" s="666"/>
      <c r="E36" s="33" t="s">
        <v>246</v>
      </c>
      <c r="F36" s="290"/>
      <c r="G36" s="288"/>
      <c r="H36" s="633"/>
      <c r="I36" s="696"/>
      <c r="J36" s="265" t="s">
        <v>374</v>
      </c>
      <c r="K36" s="550">
        <f>居宅拠点!K36</f>
        <v>400</v>
      </c>
      <c r="L36" s="550">
        <f>居宅拠点!L36</f>
        <v>0</v>
      </c>
      <c r="M36" s="550">
        <f>居宅拠点!M36</f>
        <v>400</v>
      </c>
      <c r="N36" s="550">
        <f>地域包括拠点!K36</f>
        <v>0</v>
      </c>
      <c r="O36" s="550">
        <f>地域包括拠点!L36</f>
        <v>0</v>
      </c>
      <c r="P36" s="550">
        <f>地域包括拠点!M36</f>
        <v>0</v>
      </c>
      <c r="Q36" s="550">
        <f t="shared" si="1"/>
        <v>400</v>
      </c>
      <c r="R36" s="550">
        <f t="shared" si="3"/>
        <v>0</v>
      </c>
      <c r="S36" s="551">
        <f t="shared" si="2"/>
        <v>400</v>
      </c>
    </row>
    <row r="37" spans="1:19" ht="27.95" customHeight="1" x14ac:dyDescent="0.15">
      <c r="A37" s="660"/>
      <c r="B37" s="660"/>
      <c r="C37" s="663"/>
      <c r="D37" s="666"/>
      <c r="E37" s="33" t="s">
        <v>22</v>
      </c>
      <c r="F37" s="290"/>
      <c r="G37" s="288"/>
      <c r="H37" s="633"/>
      <c r="I37" s="696"/>
      <c r="J37" s="265" t="s">
        <v>375</v>
      </c>
      <c r="K37" s="550">
        <f>居宅拠点!K37</f>
        <v>0</v>
      </c>
      <c r="L37" s="550">
        <f>居宅拠点!L37</f>
        <v>0</v>
      </c>
      <c r="M37" s="550">
        <f>居宅拠点!M37</f>
        <v>0</v>
      </c>
      <c r="N37" s="550">
        <f>地域包括拠点!K37</f>
        <v>0</v>
      </c>
      <c r="O37" s="550">
        <f>地域包括拠点!L37</f>
        <v>0</v>
      </c>
      <c r="P37" s="550">
        <f>地域包括拠点!M37</f>
        <v>0</v>
      </c>
      <c r="Q37" s="550">
        <f t="shared" si="1"/>
        <v>0</v>
      </c>
      <c r="R37" s="550">
        <f t="shared" si="3"/>
        <v>0</v>
      </c>
      <c r="S37" s="551">
        <f t="shared" si="2"/>
        <v>0</v>
      </c>
    </row>
    <row r="38" spans="1:19" ht="27.95" customHeight="1" x14ac:dyDescent="0.15">
      <c r="A38" s="660"/>
      <c r="B38" s="660"/>
      <c r="C38" s="663"/>
      <c r="D38" s="667"/>
      <c r="E38" s="33"/>
      <c r="F38" s="290"/>
      <c r="G38" s="288"/>
      <c r="H38" s="633"/>
      <c r="I38" s="696"/>
      <c r="J38" s="265" t="s">
        <v>584</v>
      </c>
      <c r="K38" s="550">
        <f>居宅拠点!K38</f>
        <v>0</v>
      </c>
      <c r="L38" s="550">
        <f>居宅拠点!L38</f>
        <v>0</v>
      </c>
      <c r="M38" s="550">
        <f>居宅拠点!M38</f>
        <v>0</v>
      </c>
      <c r="N38" s="550">
        <f>地域包括拠点!K38</f>
        <v>15355</v>
      </c>
      <c r="O38" s="550">
        <f>地域包括拠点!L38</f>
        <v>0</v>
      </c>
      <c r="P38" s="550">
        <f>地域包括拠点!M38</f>
        <v>15355</v>
      </c>
      <c r="Q38" s="550">
        <f t="shared" si="1"/>
        <v>15355</v>
      </c>
      <c r="R38" s="550">
        <f t="shared" si="3"/>
        <v>0</v>
      </c>
      <c r="S38" s="551">
        <f t="shared" si="2"/>
        <v>15355</v>
      </c>
    </row>
    <row r="39" spans="1:19" ht="27.95" customHeight="1" x14ac:dyDescent="0.15">
      <c r="A39" s="660"/>
      <c r="B39" s="660"/>
      <c r="C39" s="663"/>
      <c r="D39" s="296"/>
      <c r="E39" s="33"/>
      <c r="F39" s="290"/>
      <c r="G39" s="288"/>
      <c r="H39" s="633"/>
      <c r="I39" s="697"/>
      <c r="J39" s="265" t="s">
        <v>378</v>
      </c>
      <c r="K39" s="550">
        <f>居宅拠点!K39</f>
        <v>0</v>
      </c>
      <c r="L39" s="550">
        <f>居宅拠点!L39</f>
        <v>0</v>
      </c>
      <c r="M39" s="550">
        <f>居宅拠点!M39</f>
        <v>0</v>
      </c>
      <c r="N39" s="550">
        <f>地域包括拠点!K39</f>
        <v>0</v>
      </c>
      <c r="O39" s="550">
        <f>地域包括拠点!L39</f>
        <v>0</v>
      </c>
      <c r="P39" s="550">
        <f>地域包括拠点!M39</f>
        <v>0</v>
      </c>
      <c r="Q39" s="550">
        <f t="shared" si="1"/>
        <v>0</v>
      </c>
      <c r="R39" s="550">
        <f t="shared" si="3"/>
        <v>0</v>
      </c>
      <c r="S39" s="551">
        <f t="shared" si="2"/>
        <v>0</v>
      </c>
    </row>
    <row r="40" spans="1:19" ht="27.95" customHeight="1" x14ac:dyDescent="0.15">
      <c r="A40" s="660"/>
      <c r="B40" s="660"/>
      <c r="C40" s="663"/>
      <c r="D40" s="28" t="s">
        <v>23</v>
      </c>
      <c r="E40" s="33"/>
      <c r="F40" s="290"/>
      <c r="G40" s="288"/>
      <c r="H40" s="633"/>
      <c r="I40" s="695" t="s">
        <v>23</v>
      </c>
      <c r="J40" s="265"/>
      <c r="K40" s="550">
        <f>居宅拠点!K40</f>
        <v>0</v>
      </c>
      <c r="L40" s="550">
        <f>居宅拠点!L40</f>
        <v>0</v>
      </c>
      <c r="M40" s="550">
        <f>居宅拠点!M40</f>
        <v>0</v>
      </c>
      <c r="N40" s="550">
        <f>地域包括拠点!K40</f>
        <v>0</v>
      </c>
      <c r="O40" s="550">
        <f>地域包括拠点!L40</f>
        <v>0</v>
      </c>
      <c r="P40" s="550">
        <f>地域包括拠点!M40</f>
        <v>0</v>
      </c>
      <c r="Q40" s="550">
        <f t="shared" si="1"/>
        <v>0</v>
      </c>
      <c r="R40" s="550">
        <f t="shared" si="3"/>
        <v>0</v>
      </c>
      <c r="S40" s="551">
        <f t="shared" si="2"/>
        <v>0</v>
      </c>
    </row>
    <row r="41" spans="1:19" ht="27.95" customHeight="1" x14ac:dyDescent="0.15">
      <c r="A41" s="660"/>
      <c r="B41" s="660"/>
      <c r="C41" s="663"/>
      <c r="D41" s="665"/>
      <c r="E41" s="33" t="s">
        <v>23</v>
      </c>
      <c r="F41" s="290"/>
      <c r="G41" s="288"/>
      <c r="H41" s="633"/>
      <c r="I41" s="696"/>
      <c r="J41" s="265" t="s">
        <v>23</v>
      </c>
      <c r="K41" s="550">
        <f>居宅拠点!K41</f>
        <v>0</v>
      </c>
      <c r="L41" s="550">
        <f>居宅拠点!L41</f>
        <v>0</v>
      </c>
      <c r="M41" s="550">
        <f>居宅拠点!M41</f>
        <v>0</v>
      </c>
      <c r="N41" s="550">
        <f>地域包括拠点!K41</f>
        <v>0</v>
      </c>
      <c r="O41" s="550">
        <f>地域包括拠点!L41</f>
        <v>0</v>
      </c>
      <c r="P41" s="550">
        <f>地域包括拠点!M41</f>
        <v>0</v>
      </c>
      <c r="Q41" s="550">
        <f t="shared" si="1"/>
        <v>0</v>
      </c>
      <c r="R41" s="550">
        <f t="shared" si="3"/>
        <v>0</v>
      </c>
      <c r="S41" s="551">
        <f t="shared" si="2"/>
        <v>0</v>
      </c>
    </row>
    <row r="42" spans="1:19" ht="27.95" customHeight="1" x14ac:dyDescent="0.15">
      <c r="A42" s="660"/>
      <c r="B42" s="660"/>
      <c r="C42" s="663"/>
      <c r="D42" s="666"/>
      <c r="E42" s="33" t="s">
        <v>569</v>
      </c>
      <c r="F42" s="290"/>
      <c r="G42" s="288"/>
      <c r="H42" s="633"/>
      <c r="I42" s="696"/>
      <c r="J42" s="265" t="s">
        <v>376</v>
      </c>
      <c r="K42" s="550">
        <f>居宅拠点!K42</f>
        <v>0</v>
      </c>
      <c r="L42" s="550">
        <f>居宅拠点!L42</f>
        <v>0</v>
      </c>
      <c r="M42" s="550">
        <f>居宅拠点!M42</f>
        <v>0</v>
      </c>
      <c r="N42" s="550">
        <f>地域包括拠点!K42</f>
        <v>0</v>
      </c>
      <c r="O42" s="550">
        <f>地域包括拠点!L42</f>
        <v>0</v>
      </c>
      <c r="P42" s="550">
        <f>地域包括拠点!M42</f>
        <v>0</v>
      </c>
      <c r="Q42" s="550">
        <f t="shared" si="1"/>
        <v>0</v>
      </c>
      <c r="R42" s="550">
        <f t="shared" si="3"/>
        <v>0</v>
      </c>
      <c r="S42" s="551">
        <f t="shared" si="2"/>
        <v>0</v>
      </c>
    </row>
    <row r="43" spans="1:19" ht="27.95" customHeight="1" x14ac:dyDescent="0.15">
      <c r="A43" s="660"/>
      <c r="B43" s="660"/>
      <c r="C43" s="663"/>
      <c r="D43" s="667"/>
      <c r="E43" s="33" t="s">
        <v>24</v>
      </c>
      <c r="F43" s="290"/>
      <c r="G43" s="288"/>
      <c r="H43" s="633"/>
      <c r="I43" s="696"/>
      <c r="J43" s="265" t="s">
        <v>377</v>
      </c>
      <c r="K43" s="550">
        <f>居宅拠点!K43</f>
        <v>0</v>
      </c>
      <c r="L43" s="550">
        <f>居宅拠点!L43</f>
        <v>0</v>
      </c>
      <c r="M43" s="550">
        <f>居宅拠点!M43</f>
        <v>0</v>
      </c>
      <c r="N43" s="550">
        <f>地域包括拠点!K43</f>
        <v>0</v>
      </c>
      <c r="O43" s="550">
        <f>地域包括拠点!L43</f>
        <v>0</v>
      </c>
      <c r="P43" s="550">
        <f>地域包括拠点!M43</f>
        <v>0</v>
      </c>
      <c r="Q43" s="550">
        <f t="shared" si="1"/>
        <v>0</v>
      </c>
      <c r="R43" s="550">
        <f t="shared" si="3"/>
        <v>0</v>
      </c>
      <c r="S43" s="551">
        <f t="shared" si="2"/>
        <v>0</v>
      </c>
    </row>
    <row r="44" spans="1:19" ht="27.95" customHeight="1" x14ac:dyDescent="0.15">
      <c r="A44" s="660"/>
      <c r="B44" s="660"/>
      <c r="C44" s="663"/>
      <c r="D44" s="296"/>
      <c r="E44" s="33"/>
      <c r="F44" s="290"/>
      <c r="G44" s="288"/>
      <c r="H44" s="633"/>
      <c r="I44" s="696"/>
      <c r="J44" s="265" t="s">
        <v>568</v>
      </c>
      <c r="K44" s="550">
        <f>居宅拠点!K44</f>
        <v>0</v>
      </c>
      <c r="L44" s="550">
        <f>居宅拠点!L44</f>
        <v>0</v>
      </c>
      <c r="M44" s="550">
        <f>居宅拠点!M44</f>
        <v>0</v>
      </c>
      <c r="N44" s="550">
        <f>地域包括拠点!K44</f>
        <v>0</v>
      </c>
      <c r="O44" s="550">
        <f>地域包括拠点!L44</f>
        <v>0</v>
      </c>
      <c r="P44" s="550">
        <f>地域包括拠点!M44</f>
        <v>0</v>
      </c>
      <c r="Q44" s="550">
        <f t="shared" si="1"/>
        <v>0</v>
      </c>
      <c r="R44" s="550">
        <f t="shared" si="3"/>
        <v>0</v>
      </c>
      <c r="S44" s="551">
        <f t="shared" si="2"/>
        <v>0</v>
      </c>
    </row>
    <row r="45" spans="1:19" ht="27.95" customHeight="1" x14ac:dyDescent="0.15">
      <c r="A45" s="660"/>
      <c r="B45" s="660"/>
      <c r="C45" s="663"/>
      <c r="D45" s="296"/>
      <c r="E45" s="33"/>
      <c r="F45" s="291"/>
      <c r="G45" s="289"/>
      <c r="H45" s="635"/>
      <c r="I45" s="697"/>
      <c r="J45" s="265" t="s">
        <v>378</v>
      </c>
      <c r="K45" s="550">
        <f>居宅拠点!K45</f>
        <v>0</v>
      </c>
      <c r="L45" s="550">
        <f>居宅拠点!L45</f>
        <v>0</v>
      </c>
      <c r="M45" s="550">
        <f>居宅拠点!M45</f>
        <v>0</v>
      </c>
      <c r="N45" s="550">
        <f>地域包括拠点!K45</f>
        <v>0</v>
      </c>
      <c r="O45" s="550">
        <f>地域包括拠点!L45</f>
        <v>0</v>
      </c>
      <c r="P45" s="550">
        <f>地域包括拠点!M45</f>
        <v>0</v>
      </c>
      <c r="Q45" s="550">
        <f t="shared" si="1"/>
        <v>0</v>
      </c>
      <c r="R45" s="550">
        <f t="shared" si="3"/>
        <v>0</v>
      </c>
      <c r="S45" s="551">
        <f t="shared" si="2"/>
        <v>0</v>
      </c>
    </row>
    <row r="46" spans="1:19" ht="27.95" customHeight="1" x14ac:dyDescent="0.15">
      <c r="A46" s="660"/>
      <c r="B46" s="660"/>
      <c r="C46" s="3" t="s">
        <v>25</v>
      </c>
      <c r="D46" s="28"/>
      <c r="E46" s="33"/>
      <c r="F46" s="292"/>
      <c r="G46" s="712" t="s">
        <v>4</v>
      </c>
      <c r="H46" s="632" t="s">
        <v>25</v>
      </c>
      <c r="I46" s="273"/>
      <c r="J46" s="61"/>
      <c r="K46" s="550">
        <f>居宅拠点!K46</f>
        <v>0</v>
      </c>
      <c r="L46" s="550">
        <f>居宅拠点!L46</f>
        <v>0</v>
      </c>
      <c r="M46" s="550">
        <f>居宅拠点!M46</f>
        <v>0</v>
      </c>
      <c r="N46" s="550">
        <f>地域包括拠点!K46</f>
        <v>0</v>
      </c>
      <c r="O46" s="550">
        <f>地域包括拠点!L46</f>
        <v>0</v>
      </c>
      <c r="P46" s="550">
        <f>地域包括拠点!M46</f>
        <v>0</v>
      </c>
      <c r="Q46" s="550">
        <f t="shared" si="1"/>
        <v>0</v>
      </c>
      <c r="R46" s="550">
        <f t="shared" si="3"/>
        <v>0</v>
      </c>
      <c r="S46" s="551">
        <f t="shared" si="2"/>
        <v>0</v>
      </c>
    </row>
    <row r="47" spans="1:19" ht="27.95" customHeight="1" x14ac:dyDescent="0.15">
      <c r="A47" s="660"/>
      <c r="B47" s="660"/>
      <c r="C47" s="663"/>
      <c r="D47" s="28"/>
      <c r="E47" s="33"/>
      <c r="F47" s="701" t="s">
        <v>677</v>
      </c>
      <c r="G47" s="694"/>
      <c r="H47" s="633"/>
      <c r="I47" s="273" t="s">
        <v>379</v>
      </c>
      <c r="J47" s="61"/>
      <c r="K47" s="550">
        <f>居宅拠点!K47</f>
        <v>0</v>
      </c>
      <c r="L47" s="550">
        <f>居宅拠点!L47</f>
        <v>0</v>
      </c>
      <c r="M47" s="550">
        <f>居宅拠点!M47</f>
        <v>0</v>
      </c>
      <c r="N47" s="550">
        <f>地域包括拠点!K47</f>
        <v>0</v>
      </c>
      <c r="O47" s="550">
        <f>地域包括拠点!L47</f>
        <v>0</v>
      </c>
      <c r="P47" s="550">
        <f>地域包括拠点!M47</f>
        <v>0</v>
      </c>
      <c r="Q47" s="550">
        <f t="shared" si="1"/>
        <v>0</v>
      </c>
      <c r="R47" s="550">
        <f t="shared" si="3"/>
        <v>0</v>
      </c>
      <c r="S47" s="551">
        <f t="shared" si="2"/>
        <v>0</v>
      </c>
    </row>
    <row r="48" spans="1:19" ht="27.95" customHeight="1" x14ac:dyDescent="0.15">
      <c r="A48" s="660"/>
      <c r="B48" s="660"/>
      <c r="C48" s="664"/>
      <c r="D48" s="30" t="s">
        <v>26</v>
      </c>
      <c r="E48" s="33"/>
      <c r="F48" s="701"/>
      <c r="G48" s="694"/>
      <c r="H48" s="635"/>
      <c r="I48" s="273" t="s">
        <v>209</v>
      </c>
      <c r="J48" s="61"/>
      <c r="K48" s="550">
        <f>居宅拠点!K48</f>
        <v>0</v>
      </c>
      <c r="L48" s="550">
        <f>居宅拠点!L48</f>
        <v>0</v>
      </c>
      <c r="M48" s="550">
        <f>居宅拠点!M48</f>
        <v>0</v>
      </c>
      <c r="N48" s="550">
        <f>地域包括拠点!K48</f>
        <v>0</v>
      </c>
      <c r="O48" s="550">
        <f>地域包括拠点!L48</f>
        <v>0</v>
      </c>
      <c r="P48" s="550">
        <f>地域包括拠点!M48</f>
        <v>0</v>
      </c>
      <c r="Q48" s="550">
        <f t="shared" si="1"/>
        <v>0</v>
      </c>
      <c r="R48" s="550">
        <f t="shared" si="3"/>
        <v>0</v>
      </c>
      <c r="S48" s="551">
        <f t="shared" si="2"/>
        <v>0</v>
      </c>
    </row>
    <row r="49" spans="1:19" ht="27.95" customHeight="1" x14ac:dyDescent="0.15">
      <c r="A49" s="660"/>
      <c r="B49" s="660"/>
      <c r="C49" s="3" t="s">
        <v>27</v>
      </c>
      <c r="D49" s="28"/>
      <c r="E49" s="33"/>
      <c r="F49" s="701"/>
      <c r="G49" s="694"/>
      <c r="H49" s="632" t="s">
        <v>27</v>
      </c>
      <c r="I49" s="273"/>
      <c r="J49" s="61"/>
      <c r="K49" s="550">
        <f>居宅拠点!K49</f>
        <v>0</v>
      </c>
      <c r="L49" s="550">
        <f>居宅拠点!L49</f>
        <v>0</v>
      </c>
      <c r="M49" s="550">
        <f>居宅拠点!M49</f>
        <v>0</v>
      </c>
      <c r="N49" s="550">
        <f>地域包括拠点!K49</f>
        <v>0</v>
      </c>
      <c r="O49" s="550">
        <f>地域包括拠点!L49</f>
        <v>0</v>
      </c>
      <c r="P49" s="550">
        <f>地域包括拠点!M49</f>
        <v>0</v>
      </c>
      <c r="Q49" s="550">
        <f t="shared" si="1"/>
        <v>0</v>
      </c>
      <c r="R49" s="550">
        <f t="shared" si="3"/>
        <v>0</v>
      </c>
      <c r="S49" s="551">
        <f t="shared" si="2"/>
        <v>0</v>
      </c>
    </row>
    <row r="50" spans="1:19" ht="27.95" customHeight="1" x14ac:dyDescent="0.15">
      <c r="A50" s="660"/>
      <c r="B50" s="660"/>
      <c r="C50" s="3"/>
      <c r="D50" s="28" t="s">
        <v>28</v>
      </c>
      <c r="E50" s="33"/>
      <c r="F50" s="701"/>
      <c r="G50" s="694"/>
      <c r="H50" s="633"/>
      <c r="I50" s="273" t="s">
        <v>28</v>
      </c>
      <c r="J50" s="61"/>
      <c r="K50" s="550">
        <f>居宅拠点!K50</f>
        <v>0</v>
      </c>
      <c r="L50" s="550">
        <f>居宅拠点!L50</f>
        <v>0</v>
      </c>
      <c r="M50" s="550">
        <f>居宅拠点!M50</f>
        <v>0</v>
      </c>
      <c r="N50" s="550">
        <f>地域包括拠点!K50</f>
        <v>0</v>
      </c>
      <c r="O50" s="550">
        <f>地域包括拠点!L50</f>
        <v>0</v>
      </c>
      <c r="P50" s="550">
        <f>地域包括拠点!M50</f>
        <v>0</v>
      </c>
      <c r="Q50" s="550">
        <f t="shared" si="1"/>
        <v>0</v>
      </c>
      <c r="R50" s="550">
        <f t="shared" si="3"/>
        <v>0</v>
      </c>
      <c r="S50" s="551">
        <f t="shared" si="2"/>
        <v>0</v>
      </c>
    </row>
    <row r="51" spans="1:19" ht="27.95" customHeight="1" x14ac:dyDescent="0.15">
      <c r="A51" s="660"/>
      <c r="B51" s="660"/>
      <c r="C51" s="3"/>
      <c r="D51" s="28"/>
      <c r="E51" s="33"/>
      <c r="F51" s="701"/>
      <c r="G51" s="694"/>
      <c r="H51" s="633"/>
      <c r="I51" s="334" t="s">
        <v>381</v>
      </c>
      <c r="J51" s="61"/>
      <c r="K51" s="550">
        <f>居宅拠点!K51</f>
        <v>0</v>
      </c>
      <c r="L51" s="550">
        <f>居宅拠点!L51</f>
        <v>0</v>
      </c>
      <c r="M51" s="550">
        <f>居宅拠点!M51</f>
        <v>0</v>
      </c>
      <c r="N51" s="550">
        <f>地域包括拠点!K51</f>
        <v>0</v>
      </c>
      <c r="O51" s="550">
        <f>地域包括拠点!L51</f>
        <v>0</v>
      </c>
      <c r="P51" s="550">
        <f>地域包括拠点!M51</f>
        <v>0</v>
      </c>
      <c r="Q51" s="550">
        <f t="shared" si="1"/>
        <v>0</v>
      </c>
      <c r="R51" s="550">
        <f t="shared" si="3"/>
        <v>0</v>
      </c>
      <c r="S51" s="551">
        <f t="shared" si="2"/>
        <v>0</v>
      </c>
    </row>
    <row r="52" spans="1:19" ht="27.95" customHeight="1" x14ac:dyDescent="0.15">
      <c r="A52" s="660"/>
      <c r="B52" s="660"/>
      <c r="C52" s="3" t="s">
        <v>30</v>
      </c>
      <c r="D52" s="28"/>
      <c r="E52" s="33"/>
      <c r="F52" s="701"/>
      <c r="G52" s="694"/>
      <c r="H52" s="284" t="s">
        <v>382</v>
      </c>
      <c r="I52" s="273"/>
      <c r="J52" s="61"/>
      <c r="K52" s="552">
        <f>居宅拠点!K52</f>
        <v>21400</v>
      </c>
      <c r="L52" s="552">
        <f>居宅拠点!L52</f>
        <v>0</v>
      </c>
      <c r="M52" s="552">
        <f>居宅拠点!M52</f>
        <v>21400</v>
      </c>
      <c r="N52" s="552">
        <f>地域包括拠点!K52</f>
        <v>3000</v>
      </c>
      <c r="O52" s="552">
        <f>地域包括拠点!L52</f>
        <v>0</v>
      </c>
      <c r="P52" s="552">
        <f>地域包括拠点!M52</f>
        <v>3000</v>
      </c>
      <c r="Q52" s="552">
        <f t="shared" si="1"/>
        <v>24400</v>
      </c>
      <c r="R52" s="552">
        <f t="shared" si="3"/>
        <v>0</v>
      </c>
      <c r="S52" s="553">
        <f t="shared" si="2"/>
        <v>24400</v>
      </c>
    </row>
    <row r="53" spans="1:19" ht="27.95" customHeight="1" x14ac:dyDescent="0.15">
      <c r="A53" s="660"/>
      <c r="B53" s="660"/>
      <c r="C53" s="663"/>
      <c r="D53" s="28" t="s">
        <v>33</v>
      </c>
      <c r="E53" s="33"/>
      <c r="F53" s="701"/>
      <c r="G53" s="694"/>
      <c r="H53" s="285"/>
      <c r="I53" s="275" t="s">
        <v>33</v>
      </c>
      <c r="J53" s="268"/>
      <c r="K53" s="550">
        <f>居宅拠点!K53</f>
        <v>0</v>
      </c>
      <c r="L53" s="550">
        <f>居宅拠点!L53</f>
        <v>0</v>
      </c>
      <c r="M53" s="550">
        <f>居宅拠点!M53</f>
        <v>0</v>
      </c>
      <c r="N53" s="550">
        <f>地域包括拠点!K53</f>
        <v>0</v>
      </c>
      <c r="O53" s="550">
        <f>地域包括拠点!L53</f>
        <v>0</v>
      </c>
      <c r="P53" s="550">
        <f>地域包括拠点!M53</f>
        <v>0</v>
      </c>
      <c r="Q53" s="550">
        <f t="shared" si="1"/>
        <v>0</v>
      </c>
      <c r="R53" s="550">
        <f t="shared" si="3"/>
        <v>0</v>
      </c>
      <c r="S53" s="551">
        <f t="shared" si="2"/>
        <v>0</v>
      </c>
    </row>
    <row r="54" spans="1:19" ht="27.95" customHeight="1" x14ac:dyDescent="0.15">
      <c r="A54" s="660"/>
      <c r="B54" s="660"/>
      <c r="C54" s="663"/>
      <c r="D54" s="665"/>
      <c r="E54" s="33" t="s">
        <v>31</v>
      </c>
      <c r="F54" s="701"/>
      <c r="G54" s="694"/>
      <c r="H54" s="285"/>
      <c r="I54" s="696" t="s">
        <v>383</v>
      </c>
      <c r="J54" s="265" t="s">
        <v>31</v>
      </c>
      <c r="K54" s="550">
        <f>居宅拠点!K54</f>
        <v>0</v>
      </c>
      <c r="L54" s="550">
        <f>居宅拠点!L54</f>
        <v>0</v>
      </c>
      <c r="M54" s="550">
        <f>居宅拠点!M54</f>
        <v>0</v>
      </c>
      <c r="N54" s="550">
        <f>地域包括拠点!K54</f>
        <v>0</v>
      </c>
      <c r="O54" s="550">
        <f>地域包括拠点!L54</f>
        <v>0</v>
      </c>
      <c r="P54" s="550">
        <f>地域包括拠点!M54</f>
        <v>0</v>
      </c>
      <c r="Q54" s="550">
        <f t="shared" si="1"/>
        <v>0</v>
      </c>
      <c r="R54" s="550">
        <f t="shared" si="3"/>
        <v>0</v>
      </c>
      <c r="S54" s="551">
        <f t="shared" si="2"/>
        <v>0</v>
      </c>
    </row>
    <row r="55" spans="1:19" ht="27.95" customHeight="1" x14ac:dyDescent="0.15">
      <c r="A55" s="660"/>
      <c r="B55" s="660"/>
      <c r="C55" s="663"/>
      <c r="D55" s="666"/>
      <c r="E55" s="33" t="s">
        <v>34</v>
      </c>
      <c r="F55" s="701"/>
      <c r="G55" s="694"/>
      <c r="H55" s="285"/>
      <c r="I55" s="696"/>
      <c r="J55" s="265" t="s">
        <v>384</v>
      </c>
      <c r="K55" s="550">
        <f>居宅拠点!K55</f>
        <v>0</v>
      </c>
      <c r="L55" s="550">
        <f>居宅拠点!L55</f>
        <v>0</v>
      </c>
      <c r="M55" s="550">
        <f>居宅拠点!M55</f>
        <v>0</v>
      </c>
      <c r="N55" s="550">
        <f>地域包括拠点!K55</f>
        <v>0</v>
      </c>
      <c r="O55" s="550">
        <f>地域包括拠点!L55</f>
        <v>0</v>
      </c>
      <c r="P55" s="550">
        <f>地域包括拠点!M55</f>
        <v>0</v>
      </c>
      <c r="Q55" s="550">
        <f t="shared" si="1"/>
        <v>0</v>
      </c>
      <c r="R55" s="550">
        <f t="shared" si="3"/>
        <v>0</v>
      </c>
      <c r="S55" s="551">
        <f t="shared" si="2"/>
        <v>0</v>
      </c>
    </row>
    <row r="56" spans="1:19" ht="27.95" customHeight="1" x14ac:dyDescent="0.15">
      <c r="A56" s="660"/>
      <c r="B56" s="660"/>
      <c r="C56" s="663"/>
      <c r="D56" s="666"/>
      <c r="E56" s="33" t="s">
        <v>35</v>
      </c>
      <c r="F56" s="701"/>
      <c r="G56" s="694"/>
      <c r="H56" s="285"/>
      <c r="I56" s="696"/>
      <c r="J56" s="265" t="s">
        <v>385</v>
      </c>
      <c r="K56" s="550">
        <f>居宅拠点!K56</f>
        <v>0</v>
      </c>
      <c r="L56" s="550">
        <f>居宅拠点!L56</f>
        <v>0</v>
      </c>
      <c r="M56" s="550">
        <f>居宅拠点!M56</f>
        <v>0</v>
      </c>
      <c r="N56" s="550">
        <f>地域包括拠点!K56</f>
        <v>0</v>
      </c>
      <c r="O56" s="550">
        <f>地域包括拠点!L56</f>
        <v>0</v>
      </c>
      <c r="P56" s="550">
        <f>地域包括拠点!M56</f>
        <v>0</v>
      </c>
      <c r="Q56" s="550">
        <f t="shared" si="1"/>
        <v>0</v>
      </c>
      <c r="R56" s="550">
        <f t="shared" si="3"/>
        <v>0</v>
      </c>
      <c r="S56" s="551">
        <f t="shared" si="2"/>
        <v>0</v>
      </c>
    </row>
    <row r="57" spans="1:19" ht="27.95" customHeight="1" x14ac:dyDescent="0.15">
      <c r="A57" s="660"/>
      <c r="B57" s="660"/>
      <c r="C57" s="663"/>
      <c r="D57" s="666"/>
      <c r="E57" s="33"/>
      <c r="F57" s="290"/>
      <c r="G57" s="288"/>
      <c r="H57" s="285"/>
      <c r="I57" s="696"/>
      <c r="J57" s="265" t="s">
        <v>386</v>
      </c>
      <c r="K57" s="550">
        <f>居宅拠点!K57</f>
        <v>0</v>
      </c>
      <c r="L57" s="550">
        <f>居宅拠点!L57</f>
        <v>0</v>
      </c>
      <c r="M57" s="550">
        <f>居宅拠点!M57</f>
        <v>0</v>
      </c>
      <c r="N57" s="550">
        <f>地域包括拠点!K57</f>
        <v>0</v>
      </c>
      <c r="O57" s="550">
        <f>地域包括拠点!L57</f>
        <v>0</v>
      </c>
      <c r="P57" s="550">
        <f>地域包括拠点!M57</f>
        <v>0</v>
      </c>
      <c r="Q57" s="550">
        <f t="shared" si="1"/>
        <v>0</v>
      </c>
      <c r="R57" s="550">
        <f t="shared" si="3"/>
        <v>0</v>
      </c>
      <c r="S57" s="551">
        <f t="shared" si="2"/>
        <v>0</v>
      </c>
    </row>
    <row r="58" spans="1:19" ht="27.95" customHeight="1" x14ac:dyDescent="0.15">
      <c r="A58" s="660"/>
      <c r="B58" s="660"/>
      <c r="C58" s="663"/>
      <c r="D58" s="666"/>
      <c r="E58" s="33"/>
      <c r="F58" s="290"/>
      <c r="G58" s="288"/>
      <c r="H58" s="285"/>
      <c r="I58" s="696"/>
      <c r="J58" s="265" t="s">
        <v>387</v>
      </c>
      <c r="K58" s="550">
        <f>居宅拠点!K58</f>
        <v>0</v>
      </c>
      <c r="L58" s="550">
        <f>居宅拠点!L58</f>
        <v>0</v>
      </c>
      <c r="M58" s="550">
        <f>居宅拠点!M58</f>
        <v>0</v>
      </c>
      <c r="N58" s="550">
        <f>地域包括拠点!K58</f>
        <v>0</v>
      </c>
      <c r="O58" s="550">
        <f>地域包括拠点!L58</f>
        <v>0</v>
      </c>
      <c r="P58" s="550">
        <f>地域包括拠点!M58</f>
        <v>0</v>
      </c>
      <c r="Q58" s="550">
        <f t="shared" si="1"/>
        <v>0</v>
      </c>
      <c r="R58" s="550">
        <f t="shared" si="3"/>
        <v>0</v>
      </c>
      <c r="S58" s="551">
        <f t="shared" si="2"/>
        <v>0</v>
      </c>
    </row>
    <row r="59" spans="1:19" ht="27.95" customHeight="1" x14ac:dyDescent="0.15">
      <c r="A59" s="660"/>
      <c r="B59" s="660"/>
      <c r="C59" s="663"/>
      <c r="D59" s="666"/>
      <c r="E59" s="33"/>
      <c r="F59" s="290"/>
      <c r="G59" s="288"/>
      <c r="H59" s="285"/>
      <c r="I59" s="697"/>
      <c r="J59" s="265" t="s">
        <v>388</v>
      </c>
      <c r="K59" s="550">
        <f>居宅拠点!K59</f>
        <v>0</v>
      </c>
      <c r="L59" s="550">
        <f>居宅拠点!L59</f>
        <v>0</v>
      </c>
      <c r="M59" s="550">
        <f>居宅拠点!M59</f>
        <v>0</v>
      </c>
      <c r="N59" s="550">
        <f>地域包括拠点!K59</f>
        <v>0</v>
      </c>
      <c r="O59" s="550">
        <f>地域包括拠点!L59</f>
        <v>0</v>
      </c>
      <c r="P59" s="550">
        <f>地域包括拠点!M59</f>
        <v>0</v>
      </c>
      <c r="Q59" s="550">
        <f t="shared" si="1"/>
        <v>0</v>
      </c>
      <c r="R59" s="550">
        <f t="shared" si="3"/>
        <v>0</v>
      </c>
      <c r="S59" s="551">
        <f t="shared" si="2"/>
        <v>0</v>
      </c>
    </row>
    <row r="60" spans="1:19" ht="27.95" customHeight="1" x14ac:dyDescent="0.15">
      <c r="A60" s="660"/>
      <c r="B60" s="660"/>
      <c r="C60" s="663"/>
      <c r="D60" s="666"/>
      <c r="E60" s="33" t="s">
        <v>32</v>
      </c>
      <c r="F60" s="290"/>
      <c r="G60" s="288"/>
      <c r="H60" s="285"/>
      <c r="I60" s="695" t="s">
        <v>401</v>
      </c>
      <c r="J60" s="265"/>
      <c r="K60" s="550">
        <f>居宅拠点!K60</f>
        <v>0</v>
      </c>
      <c r="L60" s="550">
        <f>居宅拠点!L60</f>
        <v>0</v>
      </c>
      <c r="M60" s="550">
        <f>居宅拠点!M60</f>
        <v>0</v>
      </c>
      <c r="N60" s="550">
        <f>地域包括拠点!K60</f>
        <v>0</v>
      </c>
      <c r="O60" s="550">
        <f>地域包括拠点!L60</f>
        <v>0</v>
      </c>
      <c r="P60" s="550">
        <f>地域包括拠点!M60</f>
        <v>0</v>
      </c>
      <c r="Q60" s="550">
        <f t="shared" si="1"/>
        <v>0</v>
      </c>
      <c r="R60" s="550">
        <f t="shared" si="3"/>
        <v>0</v>
      </c>
      <c r="S60" s="551">
        <f t="shared" si="2"/>
        <v>0</v>
      </c>
    </row>
    <row r="61" spans="1:19" ht="27.95" customHeight="1" x14ac:dyDescent="0.15">
      <c r="A61" s="660"/>
      <c r="B61" s="660"/>
      <c r="C61" s="663"/>
      <c r="D61" s="666"/>
      <c r="E61" s="33"/>
      <c r="F61" s="290"/>
      <c r="G61" s="288"/>
      <c r="H61" s="285"/>
      <c r="I61" s="696"/>
      <c r="J61" s="265" t="s">
        <v>389</v>
      </c>
      <c r="K61" s="550">
        <f>居宅拠点!K61</f>
        <v>0</v>
      </c>
      <c r="L61" s="550">
        <f>居宅拠点!L61</f>
        <v>0</v>
      </c>
      <c r="M61" s="550">
        <f>居宅拠点!M61</f>
        <v>0</v>
      </c>
      <c r="N61" s="550">
        <f>地域包括拠点!K61</f>
        <v>0</v>
      </c>
      <c r="O61" s="550">
        <f>地域包括拠点!L61</f>
        <v>0</v>
      </c>
      <c r="P61" s="550">
        <f>地域包括拠点!M61</f>
        <v>0</v>
      </c>
      <c r="Q61" s="550">
        <f t="shared" si="1"/>
        <v>0</v>
      </c>
      <c r="R61" s="550">
        <f t="shared" si="3"/>
        <v>0</v>
      </c>
      <c r="S61" s="551">
        <f t="shared" si="2"/>
        <v>0</v>
      </c>
    </row>
    <row r="62" spans="1:19" ht="27.95" customHeight="1" x14ac:dyDescent="0.15">
      <c r="A62" s="660"/>
      <c r="B62" s="660"/>
      <c r="C62" s="663"/>
      <c r="D62" s="666"/>
      <c r="E62" s="33" t="s">
        <v>34</v>
      </c>
      <c r="F62" s="290"/>
      <c r="G62" s="288"/>
      <c r="H62" s="285"/>
      <c r="I62" s="696"/>
      <c r="J62" s="265" t="s">
        <v>390</v>
      </c>
      <c r="K62" s="550">
        <f>居宅拠点!K62</f>
        <v>0</v>
      </c>
      <c r="L62" s="550">
        <f>居宅拠点!L62</f>
        <v>0</v>
      </c>
      <c r="M62" s="550">
        <f>居宅拠点!M62</f>
        <v>0</v>
      </c>
      <c r="N62" s="550">
        <f>地域包括拠点!K62</f>
        <v>0</v>
      </c>
      <c r="O62" s="550">
        <f>地域包括拠点!L62</f>
        <v>0</v>
      </c>
      <c r="P62" s="550">
        <f>地域包括拠点!M62</f>
        <v>0</v>
      </c>
      <c r="Q62" s="550">
        <f t="shared" si="1"/>
        <v>0</v>
      </c>
      <c r="R62" s="550">
        <f t="shared" si="3"/>
        <v>0</v>
      </c>
      <c r="S62" s="551">
        <f t="shared" si="2"/>
        <v>0</v>
      </c>
    </row>
    <row r="63" spans="1:19" ht="27.95" customHeight="1" thickBot="1" x14ac:dyDescent="0.2">
      <c r="A63" s="661"/>
      <c r="B63" s="661"/>
      <c r="C63" s="669"/>
      <c r="D63" s="668"/>
      <c r="E63" s="35" t="s">
        <v>35</v>
      </c>
      <c r="F63" s="290"/>
      <c r="G63" s="288"/>
      <c r="H63" s="285"/>
      <c r="I63" s="696"/>
      <c r="J63" s="265" t="s">
        <v>391</v>
      </c>
      <c r="K63" s="550">
        <f>居宅拠点!K63</f>
        <v>0</v>
      </c>
      <c r="L63" s="550">
        <f>居宅拠点!L63</f>
        <v>0</v>
      </c>
      <c r="M63" s="550">
        <f>居宅拠点!M63</f>
        <v>0</v>
      </c>
      <c r="N63" s="550">
        <f>地域包括拠点!K63</f>
        <v>0</v>
      </c>
      <c r="O63" s="550">
        <f>地域包括拠点!L63</f>
        <v>0</v>
      </c>
      <c r="P63" s="550">
        <f>地域包括拠点!M63</f>
        <v>0</v>
      </c>
      <c r="Q63" s="550">
        <f t="shared" si="1"/>
        <v>0</v>
      </c>
      <c r="R63" s="550">
        <f t="shared" si="3"/>
        <v>0</v>
      </c>
      <c r="S63" s="551">
        <f t="shared" si="2"/>
        <v>0</v>
      </c>
    </row>
    <row r="64" spans="1:19" ht="27.95" customHeight="1" x14ac:dyDescent="0.15">
      <c r="A64" s="201"/>
      <c r="B64" s="80"/>
      <c r="C64" s="313"/>
      <c r="D64" s="314"/>
      <c r="E64" s="314"/>
      <c r="F64" s="290"/>
      <c r="G64" s="288"/>
      <c r="H64" s="285"/>
      <c r="I64" s="696"/>
      <c r="J64" s="265" t="s">
        <v>392</v>
      </c>
      <c r="K64" s="550">
        <f>居宅拠点!K64</f>
        <v>0</v>
      </c>
      <c r="L64" s="550">
        <f>居宅拠点!L64</f>
        <v>0</v>
      </c>
      <c r="M64" s="550">
        <f>居宅拠点!M64</f>
        <v>0</v>
      </c>
      <c r="N64" s="550">
        <f>地域包括拠点!K64</f>
        <v>0</v>
      </c>
      <c r="O64" s="550">
        <f>地域包括拠点!L64</f>
        <v>0</v>
      </c>
      <c r="P64" s="550">
        <f>地域包括拠点!M64</f>
        <v>0</v>
      </c>
      <c r="Q64" s="550">
        <f t="shared" si="1"/>
        <v>0</v>
      </c>
      <c r="R64" s="550">
        <f t="shared" si="3"/>
        <v>0</v>
      </c>
      <c r="S64" s="551">
        <f t="shared" si="2"/>
        <v>0</v>
      </c>
    </row>
    <row r="65" spans="1:19" ht="27.95" customHeight="1" x14ac:dyDescent="0.15">
      <c r="A65" s="201"/>
      <c r="B65" s="80"/>
      <c r="C65" s="313"/>
      <c r="D65" s="314"/>
      <c r="E65" s="314"/>
      <c r="F65" s="290"/>
      <c r="G65" s="288"/>
      <c r="H65" s="285"/>
      <c r="I65" s="696"/>
      <c r="J65" s="265" t="s">
        <v>393</v>
      </c>
      <c r="K65" s="550">
        <f>居宅拠点!K65</f>
        <v>0</v>
      </c>
      <c r="L65" s="550">
        <f>居宅拠点!L65</f>
        <v>0</v>
      </c>
      <c r="M65" s="550">
        <f>居宅拠点!M65</f>
        <v>0</v>
      </c>
      <c r="N65" s="550">
        <f>地域包括拠点!K65</f>
        <v>0</v>
      </c>
      <c r="O65" s="550">
        <f>地域包括拠点!L65</f>
        <v>0</v>
      </c>
      <c r="P65" s="550">
        <f>地域包括拠点!M65</f>
        <v>0</v>
      </c>
      <c r="Q65" s="550">
        <f t="shared" si="1"/>
        <v>0</v>
      </c>
      <c r="R65" s="550">
        <f t="shared" si="3"/>
        <v>0</v>
      </c>
      <c r="S65" s="551">
        <f t="shared" si="2"/>
        <v>0</v>
      </c>
    </row>
    <row r="66" spans="1:19" ht="27.95" customHeight="1" x14ac:dyDescent="0.15">
      <c r="A66" s="201"/>
      <c r="B66" s="80"/>
      <c r="C66" s="313"/>
      <c r="D66" s="314"/>
      <c r="E66" s="314"/>
      <c r="F66" s="290"/>
      <c r="G66" s="288"/>
      <c r="H66" s="285"/>
      <c r="I66" s="696"/>
      <c r="J66" s="265" t="s">
        <v>394</v>
      </c>
      <c r="K66" s="550">
        <f>居宅拠点!K66</f>
        <v>0</v>
      </c>
      <c r="L66" s="550">
        <f>居宅拠点!L66</f>
        <v>0</v>
      </c>
      <c r="M66" s="550">
        <f>居宅拠点!M66</f>
        <v>0</v>
      </c>
      <c r="N66" s="550">
        <f>地域包括拠点!K66</f>
        <v>0</v>
      </c>
      <c r="O66" s="550">
        <f>地域包括拠点!L66</f>
        <v>0</v>
      </c>
      <c r="P66" s="550">
        <f>地域包括拠点!M66</f>
        <v>0</v>
      </c>
      <c r="Q66" s="550">
        <f t="shared" si="1"/>
        <v>0</v>
      </c>
      <c r="R66" s="550">
        <f t="shared" si="3"/>
        <v>0</v>
      </c>
      <c r="S66" s="551">
        <f t="shared" si="2"/>
        <v>0</v>
      </c>
    </row>
    <row r="67" spans="1:19" ht="27.95" customHeight="1" x14ac:dyDescent="0.15">
      <c r="A67" s="201"/>
      <c r="B67" s="80"/>
      <c r="C67" s="313"/>
      <c r="D67" s="314"/>
      <c r="E67" s="314"/>
      <c r="F67" s="290"/>
      <c r="G67" s="288"/>
      <c r="H67" s="285"/>
      <c r="I67" s="696"/>
      <c r="J67" s="265" t="s">
        <v>395</v>
      </c>
      <c r="K67" s="550">
        <f>居宅拠点!K67</f>
        <v>0</v>
      </c>
      <c r="L67" s="550">
        <f>居宅拠点!L67</f>
        <v>0</v>
      </c>
      <c r="M67" s="550">
        <f>居宅拠点!M67</f>
        <v>0</v>
      </c>
      <c r="N67" s="550">
        <f>地域包括拠点!K67</f>
        <v>0</v>
      </c>
      <c r="O67" s="550">
        <f>地域包括拠点!L67</f>
        <v>0</v>
      </c>
      <c r="P67" s="550">
        <f>地域包括拠点!M67</f>
        <v>0</v>
      </c>
      <c r="Q67" s="550">
        <f t="shared" si="1"/>
        <v>0</v>
      </c>
      <c r="R67" s="550">
        <f t="shared" si="3"/>
        <v>0</v>
      </c>
      <c r="S67" s="551">
        <f t="shared" si="2"/>
        <v>0</v>
      </c>
    </row>
    <row r="68" spans="1:19" ht="27.95" customHeight="1" x14ac:dyDescent="0.15">
      <c r="A68" s="201"/>
      <c r="B68" s="80"/>
      <c r="C68" s="313"/>
      <c r="D68" s="314"/>
      <c r="E68" s="314"/>
      <c r="F68" s="290"/>
      <c r="G68" s="288"/>
      <c r="H68" s="285"/>
      <c r="I68" s="696"/>
      <c r="J68" s="265" t="s">
        <v>396</v>
      </c>
      <c r="K68" s="550">
        <f>居宅拠点!K68</f>
        <v>0</v>
      </c>
      <c r="L68" s="550">
        <f>居宅拠点!L68</f>
        <v>0</v>
      </c>
      <c r="M68" s="550">
        <f>居宅拠点!M68</f>
        <v>0</v>
      </c>
      <c r="N68" s="550">
        <f>地域包括拠点!K68</f>
        <v>0</v>
      </c>
      <c r="O68" s="550">
        <f>地域包括拠点!L68</f>
        <v>0</v>
      </c>
      <c r="P68" s="550">
        <f>地域包括拠点!M68</f>
        <v>0</v>
      </c>
      <c r="Q68" s="550">
        <f t="shared" si="1"/>
        <v>0</v>
      </c>
      <c r="R68" s="550">
        <f t="shared" si="3"/>
        <v>0</v>
      </c>
      <c r="S68" s="551">
        <f t="shared" si="2"/>
        <v>0</v>
      </c>
    </row>
    <row r="69" spans="1:19" ht="27.95" customHeight="1" x14ac:dyDescent="0.15">
      <c r="A69" s="201"/>
      <c r="B69" s="80"/>
      <c r="C69" s="313"/>
      <c r="D69" s="314"/>
      <c r="E69" s="314"/>
      <c r="F69" s="290"/>
      <c r="G69" s="288"/>
      <c r="H69" s="285"/>
      <c r="I69" s="696"/>
      <c r="J69" s="265" t="s">
        <v>397</v>
      </c>
      <c r="K69" s="550">
        <f>居宅拠点!K69</f>
        <v>0</v>
      </c>
      <c r="L69" s="550">
        <f>居宅拠点!L69</f>
        <v>0</v>
      </c>
      <c r="M69" s="550">
        <f>居宅拠点!M69</f>
        <v>0</v>
      </c>
      <c r="N69" s="550">
        <f>地域包括拠点!K69</f>
        <v>0</v>
      </c>
      <c r="O69" s="550">
        <f>地域包括拠点!L69</f>
        <v>0</v>
      </c>
      <c r="P69" s="550">
        <f>地域包括拠点!M69</f>
        <v>0</v>
      </c>
      <c r="Q69" s="550">
        <f t="shared" si="1"/>
        <v>0</v>
      </c>
      <c r="R69" s="550">
        <f t="shared" si="3"/>
        <v>0</v>
      </c>
      <c r="S69" s="551">
        <f t="shared" si="2"/>
        <v>0</v>
      </c>
    </row>
    <row r="70" spans="1:19" ht="27.95" customHeight="1" x14ac:dyDescent="0.15">
      <c r="A70" s="201"/>
      <c r="B70" s="80"/>
      <c r="C70" s="313"/>
      <c r="D70" s="314"/>
      <c r="E70" s="314"/>
      <c r="F70" s="290"/>
      <c r="G70" s="288"/>
      <c r="H70" s="285"/>
      <c r="I70" s="696"/>
      <c r="J70" s="265" t="s">
        <v>398</v>
      </c>
      <c r="K70" s="550">
        <f>居宅拠点!K70</f>
        <v>0</v>
      </c>
      <c r="L70" s="550">
        <f>居宅拠点!L70</f>
        <v>0</v>
      </c>
      <c r="M70" s="550">
        <f>居宅拠点!M70</f>
        <v>0</v>
      </c>
      <c r="N70" s="550">
        <f>地域包括拠点!K70</f>
        <v>0</v>
      </c>
      <c r="O70" s="550">
        <f>地域包括拠点!L70</f>
        <v>0</v>
      </c>
      <c r="P70" s="550">
        <f>地域包括拠点!M70</f>
        <v>0</v>
      </c>
      <c r="Q70" s="550">
        <f t="shared" si="1"/>
        <v>0</v>
      </c>
      <c r="R70" s="550">
        <f t="shared" si="3"/>
        <v>0</v>
      </c>
      <c r="S70" s="551">
        <f t="shared" si="2"/>
        <v>0</v>
      </c>
    </row>
    <row r="71" spans="1:19" ht="27.95" customHeight="1" x14ac:dyDescent="0.15">
      <c r="A71" s="201"/>
      <c r="B71" s="80"/>
      <c r="C71" s="313"/>
      <c r="D71" s="314"/>
      <c r="E71" s="314"/>
      <c r="F71" s="290"/>
      <c r="G71" s="288"/>
      <c r="H71" s="285"/>
      <c r="I71" s="696"/>
      <c r="J71" s="265" t="s">
        <v>400</v>
      </c>
      <c r="K71" s="550">
        <f>居宅拠点!K71</f>
        <v>0</v>
      </c>
      <c r="L71" s="550">
        <f>居宅拠点!L71</f>
        <v>0</v>
      </c>
      <c r="M71" s="550">
        <f>居宅拠点!M71</f>
        <v>0</v>
      </c>
      <c r="N71" s="550">
        <f>地域包括拠点!K71</f>
        <v>0</v>
      </c>
      <c r="O71" s="550">
        <f>地域包括拠点!L71</f>
        <v>0</v>
      </c>
      <c r="P71" s="550">
        <f>地域包括拠点!M71</f>
        <v>0</v>
      </c>
      <c r="Q71" s="550">
        <f t="shared" ref="Q71:Q134" si="4">SUM(K71+N71)</f>
        <v>0</v>
      </c>
      <c r="R71" s="550">
        <f t="shared" ref="R71:R134" si="5">SUM(L71+O71)</f>
        <v>0</v>
      </c>
      <c r="S71" s="551">
        <f t="shared" ref="S71:S134" si="6">SUM(M71+P71)</f>
        <v>0</v>
      </c>
    </row>
    <row r="72" spans="1:19" ht="27.95" customHeight="1" x14ac:dyDescent="0.15">
      <c r="A72" s="201"/>
      <c r="B72" s="80"/>
      <c r="C72" s="313"/>
      <c r="D72" s="314"/>
      <c r="E72" s="314"/>
      <c r="F72" s="290"/>
      <c r="G72" s="288"/>
      <c r="H72" s="285"/>
      <c r="I72" s="697"/>
      <c r="J72" s="265" t="s">
        <v>399</v>
      </c>
      <c r="K72" s="550">
        <f>居宅拠点!K72</f>
        <v>0</v>
      </c>
      <c r="L72" s="550">
        <f>居宅拠点!L72</f>
        <v>0</v>
      </c>
      <c r="M72" s="550">
        <f>居宅拠点!M72</f>
        <v>0</v>
      </c>
      <c r="N72" s="550">
        <f>地域包括拠点!K72</f>
        <v>0</v>
      </c>
      <c r="O72" s="550">
        <f>地域包括拠点!L72</f>
        <v>0</v>
      </c>
      <c r="P72" s="550">
        <f>地域包括拠点!M72</f>
        <v>0</v>
      </c>
      <c r="Q72" s="550">
        <f t="shared" si="4"/>
        <v>0</v>
      </c>
      <c r="R72" s="550">
        <f t="shared" si="5"/>
        <v>0</v>
      </c>
      <c r="S72" s="551">
        <f t="shared" si="6"/>
        <v>0</v>
      </c>
    </row>
    <row r="73" spans="1:19" ht="27.95" customHeight="1" x14ac:dyDescent="0.15">
      <c r="A73" s="201"/>
      <c r="B73" s="80"/>
      <c r="C73" s="313"/>
      <c r="D73" s="314"/>
      <c r="E73" s="314"/>
      <c r="F73" s="290"/>
      <c r="G73" s="288"/>
      <c r="H73" s="285"/>
      <c r="I73" s="287" t="s">
        <v>402</v>
      </c>
      <c r="J73" s="279"/>
      <c r="K73" s="550">
        <f>居宅拠点!K73</f>
        <v>0</v>
      </c>
      <c r="L73" s="550">
        <f>居宅拠点!L73</f>
        <v>0</v>
      </c>
      <c r="M73" s="550">
        <f>居宅拠点!M73</f>
        <v>0</v>
      </c>
      <c r="N73" s="550">
        <f>地域包括拠点!K73</f>
        <v>0</v>
      </c>
      <c r="O73" s="550">
        <f>地域包括拠点!L73</f>
        <v>0</v>
      </c>
      <c r="P73" s="550">
        <f>地域包括拠点!M73</f>
        <v>0</v>
      </c>
      <c r="Q73" s="550">
        <f t="shared" si="4"/>
        <v>0</v>
      </c>
      <c r="R73" s="550">
        <f t="shared" si="5"/>
        <v>0</v>
      </c>
      <c r="S73" s="551">
        <f t="shared" si="6"/>
        <v>0</v>
      </c>
    </row>
    <row r="74" spans="1:19" ht="27.95" customHeight="1" x14ac:dyDescent="0.15">
      <c r="A74" s="201"/>
      <c r="B74" s="80"/>
      <c r="C74" s="313"/>
      <c r="D74" s="314"/>
      <c r="E74" s="314"/>
      <c r="F74" s="290"/>
      <c r="G74" s="288"/>
      <c r="H74" s="285"/>
      <c r="I74" s="276" t="s">
        <v>383</v>
      </c>
      <c r="J74" s="265" t="s">
        <v>31</v>
      </c>
      <c r="K74" s="550">
        <f>居宅拠点!K74</f>
        <v>0</v>
      </c>
      <c r="L74" s="550">
        <f>居宅拠点!L74</f>
        <v>0</v>
      </c>
      <c r="M74" s="550">
        <f>居宅拠点!M74</f>
        <v>0</v>
      </c>
      <c r="N74" s="550">
        <f>地域包括拠点!K74</f>
        <v>0</v>
      </c>
      <c r="O74" s="550">
        <f>地域包括拠点!L74</f>
        <v>0</v>
      </c>
      <c r="P74" s="550">
        <f>地域包括拠点!M74</f>
        <v>0</v>
      </c>
      <c r="Q74" s="550">
        <f t="shared" si="4"/>
        <v>0</v>
      </c>
      <c r="R74" s="550">
        <f t="shared" si="5"/>
        <v>0</v>
      </c>
      <c r="S74" s="551">
        <f t="shared" si="6"/>
        <v>0</v>
      </c>
    </row>
    <row r="75" spans="1:19" ht="27.95" customHeight="1" x14ac:dyDescent="0.15">
      <c r="A75" s="201"/>
      <c r="B75" s="80"/>
      <c r="C75" s="313"/>
      <c r="D75" s="314"/>
      <c r="E75" s="314"/>
      <c r="F75" s="290"/>
      <c r="G75" s="288"/>
      <c r="H75" s="285"/>
      <c r="I75" s="276"/>
      <c r="J75" s="265" t="s">
        <v>685</v>
      </c>
      <c r="K75" s="550">
        <f>居宅拠点!K75</f>
        <v>0</v>
      </c>
      <c r="L75" s="550">
        <f>居宅拠点!L75</f>
        <v>0</v>
      </c>
      <c r="M75" s="550">
        <f>居宅拠点!M75</f>
        <v>0</v>
      </c>
      <c r="N75" s="550">
        <f>地域包括拠点!K75</f>
        <v>0</v>
      </c>
      <c r="O75" s="550">
        <f>地域包括拠点!L75</f>
        <v>0</v>
      </c>
      <c r="P75" s="550">
        <f>地域包括拠点!M75</f>
        <v>0</v>
      </c>
      <c r="Q75" s="550">
        <f t="shared" si="4"/>
        <v>0</v>
      </c>
      <c r="R75" s="550">
        <f t="shared" si="5"/>
        <v>0</v>
      </c>
      <c r="S75" s="551">
        <f t="shared" si="6"/>
        <v>0</v>
      </c>
    </row>
    <row r="76" spans="1:19" ht="27.95" customHeight="1" x14ac:dyDescent="0.15">
      <c r="A76" s="201"/>
      <c r="B76" s="80"/>
      <c r="C76" s="313"/>
      <c r="D76" s="314"/>
      <c r="E76" s="314"/>
      <c r="F76" s="290"/>
      <c r="G76" s="288"/>
      <c r="H76" s="285"/>
      <c r="I76" s="276"/>
      <c r="J76" s="265" t="s">
        <v>386</v>
      </c>
      <c r="K76" s="550">
        <f>居宅拠点!K76</f>
        <v>0</v>
      </c>
      <c r="L76" s="550">
        <f>居宅拠点!L76</f>
        <v>0</v>
      </c>
      <c r="M76" s="550">
        <f>居宅拠点!M76</f>
        <v>0</v>
      </c>
      <c r="N76" s="550">
        <f>地域包括拠点!K76</f>
        <v>0</v>
      </c>
      <c r="O76" s="550">
        <f>地域包括拠点!L76</f>
        <v>0</v>
      </c>
      <c r="P76" s="550">
        <f>地域包括拠点!M76</f>
        <v>0</v>
      </c>
      <c r="Q76" s="550">
        <f t="shared" si="4"/>
        <v>0</v>
      </c>
      <c r="R76" s="550">
        <f t="shared" si="5"/>
        <v>0</v>
      </c>
      <c r="S76" s="551">
        <f t="shared" si="6"/>
        <v>0</v>
      </c>
    </row>
    <row r="77" spans="1:19" ht="27.95" customHeight="1" x14ac:dyDescent="0.15">
      <c r="A77" s="201"/>
      <c r="B77" s="80"/>
      <c r="C77" s="313"/>
      <c r="D77" s="314"/>
      <c r="E77" s="314"/>
      <c r="F77" s="290"/>
      <c r="G77" s="288"/>
      <c r="H77" s="285"/>
      <c r="I77" s="277"/>
      <c r="J77" s="61" t="s">
        <v>686</v>
      </c>
      <c r="K77" s="550">
        <f>居宅拠点!K77</f>
        <v>0</v>
      </c>
      <c r="L77" s="550">
        <f>居宅拠点!L77</f>
        <v>0</v>
      </c>
      <c r="M77" s="550">
        <f>居宅拠点!M77</f>
        <v>0</v>
      </c>
      <c r="N77" s="550">
        <f>地域包括拠点!K77</f>
        <v>0</v>
      </c>
      <c r="O77" s="550">
        <f>地域包括拠点!L77</f>
        <v>0</v>
      </c>
      <c r="P77" s="550">
        <f>地域包括拠点!M77</f>
        <v>0</v>
      </c>
      <c r="Q77" s="550">
        <f t="shared" si="4"/>
        <v>0</v>
      </c>
      <c r="R77" s="550">
        <f t="shared" si="5"/>
        <v>0</v>
      </c>
      <c r="S77" s="551">
        <f t="shared" si="6"/>
        <v>0</v>
      </c>
    </row>
    <row r="78" spans="1:19" ht="27.95" customHeight="1" x14ac:dyDescent="0.15">
      <c r="A78" s="201"/>
      <c r="B78" s="80"/>
      <c r="C78" s="313"/>
      <c r="D78" s="314"/>
      <c r="E78" s="314"/>
      <c r="F78" s="290"/>
      <c r="G78" s="288"/>
      <c r="H78" s="285"/>
      <c r="I78" s="695" t="s">
        <v>404</v>
      </c>
      <c r="J78" s="265"/>
      <c r="K78" s="550">
        <f>居宅拠点!K78</f>
        <v>0</v>
      </c>
      <c r="L78" s="550">
        <f>居宅拠点!L78</f>
        <v>0</v>
      </c>
      <c r="M78" s="550">
        <f>居宅拠点!M78</f>
        <v>0</v>
      </c>
      <c r="N78" s="550">
        <f>地域包括拠点!K78</f>
        <v>0</v>
      </c>
      <c r="O78" s="550">
        <f>地域包括拠点!L78</f>
        <v>0</v>
      </c>
      <c r="P78" s="550">
        <f>地域包括拠点!M78</f>
        <v>0</v>
      </c>
      <c r="Q78" s="550">
        <f t="shared" si="4"/>
        <v>0</v>
      </c>
      <c r="R78" s="550">
        <f t="shared" si="5"/>
        <v>0</v>
      </c>
      <c r="S78" s="551">
        <f t="shared" si="6"/>
        <v>0</v>
      </c>
    </row>
    <row r="79" spans="1:19" ht="27.95" customHeight="1" x14ac:dyDescent="0.15">
      <c r="A79" s="201"/>
      <c r="B79" s="80"/>
      <c r="C79" s="313"/>
      <c r="D79" s="314"/>
      <c r="E79" s="314"/>
      <c r="F79" s="290"/>
      <c r="G79" s="288"/>
      <c r="H79" s="285"/>
      <c r="I79" s="696"/>
      <c r="J79" s="265" t="s">
        <v>389</v>
      </c>
      <c r="K79" s="550">
        <f>居宅拠点!K79</f>
        <v>0</v>
      </c>
      <c r="L79" s="550">
        <f>居宅拠点!L79</f>
        <v>0</v>
      </c>
      <c r="M79" s="550">
        <f>居宅拠点!M79</f>
        <v>0</v>
      </c>
      <c r="N79" s="550">
        <f>地域包括拠点!K79</f>
        <v>0</v>
      </c>
      <c r="O79" s="550">
        <f>地域包括拠点!L79</f>
        <v>0</v>
      </c>
      <c r="P79" s="550">
        <f>地域包括拠点!M79</f>
        <v>0</v>
      </c>
      <c r="Q79" s="550">
        <f t="shared" si="4"/>
        <v>0</v>
      </c>
      <c r="R79" s="550">
        <f t="shared" si="5"/>
        <v>0</v>
      </c>
      <c r="S79" s="551">
        <f t="shared" si="6"/>
        <v>0</v>
      </c>
    </row>
    <row r="80" spans="1:19" ht="27.95" customHeight="1" x14ac:dyDescent="0.15">
      <c r="A80" s="201"/>
      <c r="B80" s="80"/>
      <c r="C80" s="313"/>
      <c r="D80" s="314"/>
      <c r="E80" s="314"/>
      <c r="F80" s="290"/>
      <c r="G80" s="288"/>
      <c r="H80" s="285"/>
      <c r="I80" s="696"/>
      <c r="J80" s="265" t="s">
        <v>685</v>
      </c>
      <c r="K80" s="550">
        <f>居宅拠点!K80</f>
        <v>0</v>
      </c>
      <c r="L80" s="550">
        <f>居宅拠点!L80</f>
        <v>0</v>
      </c>
      <c r="M80" s="550">
        <f>居宅拠点!M80</f>
        <v>0</v>
      </c>
      <c r="N80" s="550">
        <f>地域包括拠点!K80</f>
        <v>0</v>
      </c>
      <c r="O80" s="550">
        <f>地域包括拠点!L80</f>
        <v>0</v>
      </c>
      <c r="P80" s="550">
        <f>地域包括拠点!M80</f>
        <v>0</v>
      </c>
      <c r="Q80" s="550">
        <f t="shared" si="4"/>
        <v>0</v>
      </c>
      <c r="R80" s="550">
        <f t="shared" si="5"/>
        <v>0</v>
      </c>
      <c r="S80" s="551">
        <f t="shared" si="6"/>
        <v>0</v>
      </c>
    </row>
    <row r="81" spans="1:19" ht="27.95" customHeight="1" x14ac:dyDescent="0.15">
      <c r="A81" s="201"/>
      <c r="B81" s="80"/>
      <c r="C81" s="313"/>
      <c r="D81" s="314"/>
      <c r="E81" s="314"/>
      <c r="F81" s="290"/>
      <c r="G81" s="288"/>
      <c r="H81" s="285"/>
      <c r="I81" s="696"/>
      <c r="J81" s="265" t="s">
        <v>392</v>
      </c>
      <c r="K81" s="550">
        <f>居宅拠点!K81</f>
        <v>0</v>
      </c>
      <c r="L81" s="550">
        <f>居宅拠点!L81</f>
        <v>0</v>
      </c>
      <c r="M81" s="550">
        <f>居宅拠点!M81</f>
        <v>0</v>
      </c>
      <c r="N81" s="550">
        <f>地域包括拠点!K81</f>
        <v>0</v>
      </c>
      <c r="O81" s="550">
        <f>地域包括拠点!L81</f>
        <v>0</v>
      </c>
      <c r="P81" s="550">
        <f>地域包括拠点!M81</f>
        <v>0</v>
      </c>
      <c r="Q81" s="550">
        <f t="shared" si="4"/>
        <v>0</v>
      </c>
      <c r="R81" s="550">
        <f t="shared" si="5"/>
        <v>0</v>
      </c>
      <c r="S81" s="551">
        <f t="shared" si="6"/>
        <v>0</v>
      </c>
    </row>
    <row r="82" spans="1:19" ht="27.95" customHeight="1" x14ac:dyDescent="0.15">
      <c r="A82" s="201"/>
      <c r="B82" s="80"/>
      <c r="C82" s="313"/>
      <c r="D82" s="314"/>
      <c r="E82" s="314"/>
      <c r="F82" s="290"/>
      <c r="G82" s="288"/>
      <c r="H82" s="285"/>
      <c r="I82" s="696"/>
      <c r="J82" s="265" t="s">
        <v>685</v>
      </c>
      <c r="K82" s="550">
        <f>居宅拠点!K82</f>
        <v>0</v>
      </c>
      <c r="L82" s="550">
        <f>居宅拠点!L82</f>
        <v>0</v>
      </c>
      <c r="M82" s="550">
        <f>居宅拠点!M82</f>
        <v>0</v>
      </c>
      <c r="N82" s="550">
        <f>地域包括拠点!K82</f>
        <v>0</v>
      </c>
      <c r="O82" s="550">
        <f>地域包括拠点!L82</f>
        <v>0</v>
      </c>
      <c r="P82" s="550">
        <f>地域包括拠点!M82</f>
        <v>0</v>
      </c>
      <c r="Q82" s="550">
        <f t="shared" si="4"/>
        <v>0</v>
      </c>
      <c r="R82" s="550">
        <f t="shared" si="5"/>
        <v>0</v>
      </c>
      <c r="S82" s="551">
        <f t="shared" si="6"/>
        <v>0</v>
      </c>
    </row>
    <row r="83" spans="1:19" ht="27.95" customHeight="1" x14ac:dyDescent="0.15">
      <c r="A83" s="201"/>
      <c r="B83" s="80"/>
      <c r="C83" s="313"/>
      <c r="D83" s="314"/>
      <c r="E83" s="314"/>
      <c r="F83" s="290"/>
      <c r="G83" s="288"/>
      <c r="H83" s="285"/>
      <c r="I83" s="696"/>
      <c r="J83" s="265" t="s">
        <v>395</v>
      </c>
      <c r="K83" s="550">
        <f>居宅拠点!K83</f>
        <v>0</v>
      </c>
      <c r="L83" s="550">
        <f>居宅拠点!L83</f>
        <v>0</v>
      </c>
      <c r="M83" s="550">
        <f>居宅拠点!M83</f>
        <v>0</v>
      </c>
      <c r="N83" s="550">
        <f>地域包括拠点!K83</f>
        <v>0</v>
      </c>
      <c r="O83" s="550">
        <f>地域包括拠点!L83</f>
        <v>0</v>
      </c>
      <c r="P83" s="550">
        <f>地域包括拠点!M83</f>
        <v>0</v>
      </c>
      <c r="Q83" s="550">
        <f t="shared" si="4"/>
        <v>0</v>
      </c>
      <c r="R83" s="550">
        <f t="shared" si="5"/>
        <v>0</v>
      </c>
      <c r="S83" s="551">
        <f t="shared" si="6"/>
        <v>0</v>
      </c>
    </row>
    <row r="84" spans="1:19" ht="27.95" customHeight="1" x14ac:dyDescent="0.15">
      <c r="A84" s="201"/>
      <c r="B84" s="80"/>
      <c r="C84" s="313"/>
      <c r="D84" s="314"/>
      <c r="E84" s="314"/>
      <c r="F84" s="290"/>
      <c r="G84" s="288"/>
      <c r="H84" s="285"/>
      <c r="I84" s="696"/>
      <c r="J84" s="61" t="s">
        <v>686</v>
      </c>
      <c r="K84" s="550">
        <f>居宅拠点!K84</f>
        <v>0</v>
      </c>
      <c r="L84" s="550">
        <f>居宅拠点!L84</f>
        <v>0</v>
      </c>
      <c r="M84" s="550">
        <f>居宅拠点!M84</f>
        <v>0</v>
      </c>
      <c r="N84" s="550">
        <f>地域包括拠点!K84</f>
        <v>0</v>
      </c>
      <c r="O84" s="550">
        <f>地域包括拠点!L84</f>
        <v>0</v>
      </c>
      <c r="P84" s="550">
        <f>地域包括拠点!M84</f>
        <v>0</v>
      </c>
      <c r="Q84" s="550">
        <f t="shared" si="4"/>
        <v>0</v>
      </c>
      <c r="R84" s="550">
        <f t="shared" si="5"/>
        <v>0</v>
      </c>
      <c r="S84" s="551">
        <f t="shared" si="6"/>
        <v>0</v>
      </c>
    </row>
    <row r="85" spans="1:19" ht="27.95" customHeight="1" x14ac:dyDescent="0.15">
      <c r="A85" s="201"/>
      <c r="B85" s="80"/>
      <c r="C85" s="313"/>
      <c r="D85" s="314"/>
      <c r="E85" s="314"/>
      <c r="F85" s="290"/>
      <c r="G85" s="288"/>
      <c r="H85" s="285"/>
      <c r="I85" s="696"/>
      <c r="J85" s="265" t="s">
        <v>405</v>
      </c>
      <c r="K85" s="550">
        <f>居宅拠点!K85</f>
        <v>0</v>
      </c>
      <c r="L85" s="550">
        <f>居宅拠点!L85</f>
        <v>0</v>
      </c>
      <c r="M85" s="550">
        <f>居宅拠点!M85</f>
        <v>0</v>
      </c>
      <c r="N85" s="550">
        <f>地域包括拠点!K85</f>
        <v>0</v>
      </c>
      <c r="O85" s="550">
        <f>地域包括拠点!L85</f>
        <v>0</v>
      </c>
      <c r="P85" s="550">
        <f>地域包括拠点!M85</f>
        <v>0</v>
      </c>
      <c r="Q85" s="550">
        <f t="shared" si="4"/>
        <v>0</v>
      </c>
      <c r="R85" s="550">
        <f t="shared" si="5"/>
        <v>0</v>
      </c>
      <c r="S85" s="551">
        <f t="shared" si="6"/>
        <v>0</v>
      </c>
    </row>
    <row r="86" spans="1:19" ht="27.95" customHeight="1" x14ac:dyDescent="0.15">
      <c r="A86" s="201"/>
      <c r="B86" s="80"/>
      <c r="C86" s="313"/>
      <c r="D86" s="314"/>
      <c r="E86" s="314"/>
      <c r="F86" s="291"/>
      <c r="G86" s="289"/>
      <c r="H86" s="286"/>
      <c r="I86" s="697"/>
      <c r="J86" s="61" t="s">
        <v>686</v>
      </c>
      <c r="K86" s="550">
        <f>居宅拠点!K86</f>
        <v>0</v>
      </c>
      <c r="L86" s="550">
        <f>居宅拠点!L86</f>
        <v>0</v>
      </c>
      <c r="M86" s="550">
        <f>居宅拠点!M86</f>
        <v>0</v>
      </c>
      <c r="N86" s="550">
        <f>地域包括拠点!K86</f>
        <v>0</v>
      </c>
      <c r="O86" s="550">
        <f>地域包括拠点!L86</f>
        <v>0</v>
      </c>
      <c r="P86" s="550">
        <f>地域包括拠点!M86</f>
        <v>0</v>
      </c>
      <c r="Q86" s="550">
        <f t="shared" si="4"/>
        <v>0</v>
      </c>
      <c r="R86" s="550">
        <f t="shared" si="5"/>
        <v>0</v>
      </c>
      <c r="S86" s="551">
        <f t="shared" si="6"/>
        <v>0</v>
      </c>
    </row>
    <row r="87" spans="1:19" ht="27.95" customHeight="1" x14ac:dyDescent="0.15">
      <c r="A87" s="201"/>
      <c r="B87" s="80"/>
      <c r="C87" s="313"/>
      <c r="D87" s="314"/>
      <c r="E87" s="314"/>
      <c r="F87" s="290"/>
      <c r="G87" s="288"/>
      <c r="H87" s="285"/>
      <c r="I87" s="695" t="s">
        <v>36</v>
      </c>
      <c r="J87" s="265"/>
      <c r="K87" s="552">
        <f>居宅拠点!K87</f>
        <v>21400</v>
      </c>
      <c r="L87" s="552">
        <f>居宅拠点!L87</f>
        <v>0</v>
      </c>
      <c r="M87" s="552">
        <f>居宅拠点!M87</f>
        <v>21400</v>
      </c>
      <c r="N87" s="552">
        <f>地域包括拠点!K87</f>
        <v>3000</v>
      </c>
      <c r="O87" s="552">
        <f>地域包括拠点!L87</f>
        <v>0</v>
      </c>
      <c r="P87" s="552">
        <f>地域包括拠点!M87</f>
        <v>3000</v>
      </c>
      <c r="Q87" s="552">
        <f t="shared" si="4"/>
        <v>24400</v>
      </c>
      <c r="R87" s="552">
        <f t="shared" si="5"/>
        <v>0</v>
      </c>
      <c r="S87" s="553">
        <f t="shared" si="6"/>
        <v>24400</v>
      </c>
    </row>
    <row r="88" spans="1:19" ht="27.95" customHeight="1" x14ac:dyDescent="0.15">
      <c r="A88" s="201"/>
      <c r="B88" s="80"/>
      <c r="C88" s="313"/>
      <c r="D88" s="314"/>
      <c r="E88" s="314"/>
      <c r="F88" s="290"/>
      <c r="G88" s="288"/>
      <c r="H88" s="285"/>
      <c r="I88" s="696"/>
      <c r="J88" s="265" t="s">
        <v>409</v>
      </c>
      <c r="K88" s="550">
        <f>居宅拠点!K88</f>
        <v>21400</v>
      </c>
      <c r="L88" s="550">
        <f>居宅拠点!L88</f>
        <v>0</v>
      </c>
      <c r="M88" s="550">
        <f>居宅拠点!M88</f>
        <v>21400</v>
      </c>
      <c r="N88" s="550">
        <f>地域包括拠点!K88</f>
        <v>0</v>
      </c>
      <c r="O88" s="550">
        <f>地域包括拠点!L88</f>
        <v>0</v>
      </c>
      <c r="P88" s="550">
        <f>地域包括拠点!M88</f>
        <v>0</v>
      </c>
      <c r="Q88" s="550">
        <f t="shared" si="4"/>
        <v>21400</v>
      </c>
      <c r="R88" s="550">
        <f t="shared" si="5"/>
        <v>0</v>
      </c>
      <c r="S88" s="551">
        <f t="shared" si="6"/>
        <v>21400</v>
      </c>
    </row>
    <row r="89" spans="1:19" ht="27.95" customHeight="1" x14ac:dyDescent="0.15">
      <c r="A89" s="201"/>
      <c r="B89" s="80"/>
      <c r="C89" s="313"/>
      <c r="D89" s="314"/>
      <c r="E89" s="314"/>
      <c r="F89" s="290"/>
      <c r="G89" s="288"/>
      <c r="H89" s="285"/>
      <c r="I89" s="697"/>
      <c r="J89" s="265" t="s">
        <v>410</v>
      </c>
      <c r="K89" s="550">
        <f>居宅拠点!K89</f>
        <v>0</v>
      </c>
      <c r="L89" s="550">
        <f>居宅拠点!L89</f>
        <v>0</v>
      </c>
      <c r="M89" s="550">
        <f>居宅拠点!M89</f>
        <v>0</v>
      </c>
      <c r="N89" s="550">
        <f>地域包括拠点!K89</f>
        <v>3000</v>
      </c>
      <c r="O89" s="550">
        <f>地域包括拠点!L89</f>
        <v>0</v>
      </c>
      <c r="P89" s="550">
        <f>地域包括拠点!M89</f>
        <v>3000</v>
      </c>
      <c r="Q89" s="550">
        <f t="shared" si="4"/>
        <v>3000</v>
      </c>
      <c r="R89" s="550">
        <f t="shared" si="5"/>
        <v>0</v>
      </c>
      <c r="S89" s="551">
        <f t="shared" si="6"/>
        <v>3000</v>
      </c>
    </row>
    <row r="90" spans="1:19" ht="27.95" customHeight="1" x14ac:dyDescent="0.15">
      <c r="A90" s="201"/>
      <c r="B90" s="80"/>
      <c r="C90" s="313"/>
      <c r="D90" s="314"/>
      <c r="E90" s="314"/>
      <c r="F90" s="290"/>
      <c r="G90" s="288"/>
      <c r="H90" s="285"/>
      <c r="I90" s="695" t="s">
        <v>37</v>
      </c>
      <c r="J90" s="265"/>
      <c r="K90" s="550">
        <f>居宅拠点!K90</f>
        <v>0</v>
      </c>
      <c r="L90" s="550">
        <f>居宅拠点!L90</f>
        <v>0</v>
      </c>
      <c r="M90" s="550">
        <f>居宅拠点!M90</f>
        <v>0</v>
      </c>
      <c r="N90" s="550">
        <f>地域包括拠点!K90</f>
        <v>0</v>
      </c>
      <c r="O90" s="550">
        <f>地域包括拠点!L90</f>
        <v>0</v>
      </c>
      <c r="P90" s="550">
        <f>地域包括拠点!M90</f>
        <v>0</v>
      </c>
      <c r="Q90" s="550">
        <f t="shared" si="4"/>
        <v>0</v>
      </c>
      <c r="R90" s="550">
        <f t="shared" si="5"/>
        <v>0</v>
      </c>
      <c r="S90" s="551">
        <f t="shared" si="6"/>
        <v>0</v>
      </c>
    </row>
    <row r="91" spans="1:19" ht="27.95" customHeight="1" x14ac:dyDescent="0.15">
      <c r="A91" s="201"/>
      <c r="B91" s="80"/>
      <c r="C91" s="313"/>
      <c r="D91" s="314"/>
      <c r="E91" s="314"/>
      <c r="F91" s="290"/>
      <c r="G91" s="288"/>
      <c r="H91" s="285"/>
      <c r="I91" s="696"/>
      <c r="J91" s="265" t="s">
        <v>39</v>
      </c>
      <c r="K91" s="550">
        <f>居宅拠点!K91</f>
        <v>0</v>
      </c>
      <c r="L91" s="550">
        <f>居宅拠点!L91</f>
        <v>0</v>
      </c>
      <c r="M91" s="550">
        <f>居宅拠点!M91</f>
        <v>0</v>
      </c>
      <c r="N91" s="550">
        <f>地域包括拠点!K91</f>
        <v>0</v>
      </c>
      <c r="O91" s="550">
        <f>地域包括拠点!L91</f>
        <v>0</v>
      </c>
      <c r="P91" s="550">
        <f>地域包括拠点!M91</f>
        <v>0</v>
      </c>
      <c r="Q91" s="550">
        <f t="shared" si="4"/>
        <v>0</v>
      </c>
      <c r="R91" s="550">
        <f t="shared" si="5"/>
        <v>0</v>
      </c>
      <c r="S91" s="551">
        <f t="shared" si="6"/>
        <v>0</v>
      </c>
    </row>
    <row r="92" spans="1:19" ht="27.95" customHeight="1" x14ac:dyDescent="0.15">
      <c r="A92" s="201"/>
      <c r="B92" s="80"/>
      <c r="C92" s="313"/>
      <c r="D92" s="314"/>
      <c r="E92" s="314"/>
      <c r="F92" s="290"/>
      <c r="G92" s="288"/>
      <c r="H92" s="285"/>
      <c r="I92" s="696"/>
      <c r="J92" s="265" t="s">
        <v>411</v>
      </c>
      <c r="K92" s="550">
        <f>居宅拠点!K92</f>
        <v>0</v>
      </c>
      <c r="L92" s="550">
        <f>居宅拠点!L92</f>
        <v>0</v>
      </c>
      <c r="M92" s="550">
        <f>居宅拠点!M92</f>
        <v>0</v>
      </c>
      <c r="N92" s="550">
        <f>地域包括拠点!K92</f>
        <v>0</v>
      </c>
      <c r="O92" s="550">
        <f>地域包括拠点!L92</f>
        <v>0</v>
      </c>
      <c r="P92" s="550">
        <f>地域包括拠点!M92</f>
        <v>0</v>
      </c>
      <c r="Q92" s="550">
        <f t="shared" si="4"/>
        <v>0</v>
      </c>
      <c r="R92" s="550">
        <f t="shared" si="5"/>
        <v>0</v>
      </c>
      <c r="S92" s="551">
        <f t="shared" si="6"/>
        <v>0</v>
      </c>
    </row>
    <row r="93" spans="1:19" ht="27.95" customHeight="1" x14ac:dyDescent="0.15">
      <c r="A93" s="201"/>
      <c r="B93" s="80"/>
      <c r="C93" s="313"/>
      <c r="D93" s="314"/>
      <c r="E93" s="314"/>
      <c r="F93" s="290"/>
      <c r="G93" s="288"/>
      <c r="H93" s="285"/>
      <c r="I93" s="696"/>
      <c r="J93" s="265" t="s">
        <v>412</v>
      </c>
      <c r="K93" s="550">
        <f>居宅拠点!K93</f>
        <v>0</v>
      </c>
      <c r="L93" s="550">
        <f>居宅拠点!L93</f>
        <v>0</v>
      </c>
      <c r="M93" s="550">
        <f>居宅拠点!M93</f>
        <v>0</v>
      </c>
      <c r="N93" s="550">
        <f>地域包括拠点!K93</f>
        <v>0</v>
      </c>
      <c r="O93" s="550">
        <f>地域包括拠点!L93</f>
        <v>0</v>
      </c>
      <c r="P93" s="550">
        <f>地域包括拠点!M93</f>
        <v>0</v>
      </c>
      <c r="Q93" s="550">
        <f t="shared" si="4"/>
        <v>0</v>
      </c>
      <c r="R93" s="550">
        <f t="shared" si="5"/>
        <v>0</v>
      </c>
      <c r="S93" s="551">
        <f t="shared" si="6"/>
        <v>0</v>
      </c>
    </row>
    <row r="94" spans="1:19" ht="27.95" customHeight="1" x14ac:dyDescent="0.15">
      <c r="A94" s="201"/>
      <c r="B94" s="80"/>
      <c r="C94" s="313"/>
      <c r="D94" s="314"/>
      <c r="E94" s="314"/>
      <c r="F94" s="290"/>
      <c r="G94" s="288"/>
      <c r="H94" s="285"/>
      <c r="I94" s="696"/>
      <c r="J94" s="265" t="s">
        <v>413</v>
      </c>
      <c r="K94" s="550">
        <f>居宅拠点!K94</f>
        <v>0</v>
      </c>
      <c r="L94" s="550">
        <f>居宅拠点!L94</f>
        <v>0</v>
      </c>
      <c r="M94" s="550">
        <f>居宅拠点!M94</f>
        <v>0</v>
      </c>
      <c r="N94" s="550">
        <f>地域包括拠点!K94</f>
        <v>0</v>
      </c>
      <c r="O94" s="550">
        <f>地域包括拠点!L94</f>
        <v>0</v>
      </c>
      <c r="P94" s="550">
        <f>地域包括拠点!M94</f>
        <v>0</v>
      </c>
      <c r="Q94" s="550">
        <f t="shared" si="4"/>
        <v>0</v>
      </c>
      <c r="R94" s="550">
        <f t="shared" si="5"/>
        <v>0</v>
      </c>
      <c r="S94" s="551">
        <f t="shared" si="6"/>
        <v>0</v>
      </c>
    </row>
    <row r="95" spans="1:19" ht="27.95" customHeight="1" x14ac:dyDescent="0.15">
      <c r="A95" s="201"/>
      <c r="B95" s="80"/>
      <c r="C95" s="313"/>
      <c r="D95" s="314"/>
      <c r="E95" s="314"/>
      <c r="F95" s="290"/>
      <c r="G95" s="288"/>
      <c r="H95" s="285"/>
      <c r="I95" s="697"/>
      <c r="J95" s="265" t="s">
        <v>41</v>
      </c>
      <c r="K95" s="550">
        <f>居宅拠点!K95</f>
        <v>0</v>
      </c>
      <c r="L95" s="550">
        <f>居宅拠点!L95</f>
        <v>0</v>
      </c>
      <c r="M95" s="550">
        <f>居宅拠点!M95</f>
        <v>0</v>
      </c>
      <c r="N95" s="550">
        <f>地域包括拠点!K95</f>
        <v>0</v>
      </c>
      <c r="O95" s="550">
        <f>地域包括拠点!L95</f>
        <v>0</v>
      </c>
      <c r="P95" s="550">
        <f>地域包括拠点!M95</f>
        <v>0</v>
      </c>
      <c r="Q95" s="550">
        <f t="shared" si="4"/>
        <v>0</v>
      </c>
      <c r="R95" s="550">
        <f t="shared" si="5"/>
        <v>0</v>
      </c>
      <c r="S95" s="551">
        <f t="shared" si="6"/>
        <v>0</v>
      </c>
    </row>
    <row r="96" spans="1:19" ht="27.95" customHeight="1" x14ac:dyDescent="0.15">
      <c r="A96" s="201"/>
      <c r="B96" s="80"/>
      <c r="C96" s="313"/>
      <c r="D96" s="314"/>
      <c r="E96" s="314"/>
      <c r="F96" s="290"/>
      <c r="G96" s="288"/>
      <c r="H96" s="285"/>
      <c r="I96" s="696" t="s">
        <v>26</v>
      </c>
      <c r="J96" s="270"/>
      <c r="K96" s="554">
        <f>居宅拠点!K96</f>
        <v>0</v>
      </c>
      <c r="L96" s="554">
        <f>居宅拠点!L96</f>
        <v>0</v>
      </c>
      <c r="M96" s="554">
        <f>居宅拠点!M96</f>
        <v>0</v>
      </c>
      <c r="N96" s="554">
        <f>地域包括拠点!K96</f>
        <v>0</v>
      </c>
      <c r="O96" s="554">
        <f>地域包括拠点!L96</f>
        <v>0</v>
      </c>
      <c r="P96" s="554">
        <f>地域包括拠点!M96</f>
        <v>0</v>
      </c>
      <c r="Q96" s="550">
        <f t="shared" si="4"/>
        <v>0</v>
      </c>
      <c r="R96" s="550">
        <f t="shared" si="5"/>
        <v>0</v>
      </c>
      <c r="S96" s="551">
        <f t="shared" si="6"/>
        <v>0</v>
      </c>
    </row>
    <row r="97" spans="1:19" ht="27.95" customHeight="1" x14ac:dyDescent="0.15">
      <c r="A97" s="201"/>
      <c r="B97" s="80"/>
      <c r="C97" s="313"/>
      <c r="D97" s="314"/>
      <c r="E97" s="314"/>
      <c r="F97" s="701" t="s">
        <v>677</v>
      </c>
      <c r="G97" s="694" t="s">
        <v>4</v>
      </c>
      <c r="H97" s="285"/>
      <c r="I97" s="696"/>
      <c r="J97" s="265" t="s">
        <v>414</v>
      </c>
      <c r="K97" s="550">
        <f>居宅拠点!K97</f>
        <v>0</v>
      </c>
      <c r="L97" s="550">
        <f>居宅拠点!L97</f>
        <v>0</v>
      </c>
      <c r="M97" s="550">
        <f>居宅拠点!M97</f>
        <v>0</v>
      </c>
      <c r="N97" s="550">
        <f>地域包括拠点!K97</f>
        <v>0</v>
      </c>
      <c r="O97" s="550">
        <f>地域包括拠点!L97</f>
        <v>0</v>
      </c>
      <c r="P97" s="550">
        <f>地域包括拠点!M97</f>
        <v>0</v>
      </c>
      <c r="Q97" s="550">
        <f t="shared" si="4"/>
        <v>0</v>
      </c>
      <c r="R97" s="550">
        <f t="shared" si="5"/>
        <v>0</v>
      </c>
      <c r="S97" s="551">
        <f t="shared" si="6"/>
        <v>0</v>
      </c>
    </row>
    <row r="98" spans="1:19" ht="27.95" customHeight="1" x14ac:dyDescent="0.15">
      <c r="A98" s="201"/>
      <c r="B98" s="80"/>
      <c r="C98" s="313"/>
      <c r="D98" s="314"/>
      <c r="E98" s="314"/>
      <c r="F98" s="701"/>
      <c r="G98" s="694"/>
      <c r="H98" s="285"/>
      <c r="I98" s="696"/>
      <c r="J98" s="265" t="s">
        <v>44</v>
      </c>
      <c r="K98" s="550">
        <f>居宅拠点!K98</f>
        <v>0</v>
      </c>
      <c r="L98" s="550">
        <f>居宅拠点!L98</f>
        <v>0</v>
      </c>
      <c r="M98" s="550">
        <f>居宅拠点!M98</f>
        <v>0</v>
      </c>
      <c r="N98" s="550">
        <f>地域包括拠点!K98</f>
        <v>0</v>
      </c>
      <c r="O98" s="550">
        <f>地域包括拠点!L98</f>
        <v>0</v>
      </c>
      <c r="P98" s="550">
        <f>地域包括拠点!M98</f>
        <v>0</v>
      </c>
      <c r="Q98" s="550">
        <f t="shared" si="4"/>
        <v>0</v>
      </c>
      <c r="R98" s="550">
        <f t="shared" si="5"/>
        <v>0</v>
      </c>
      <c r="S98" s="551">
        <f t="shared" si="6"/>
        <v>0</v>
      </c>
    </row>
    <row r="99" spans="1:19" ht="27.95" customHeight="1" x14ac:dyDescent="0.15">
      <c r="A99" s="201"/>
      <c r="B99" s="80"/>
      <c r="C99" s="313"/>
      <c r="D99" s="314"/>
      <c r="E99" s="314"/>
      <c r="F99" s="701"/>
      <c r="G99" s="288"/>
      <c r="H99" s="285"/>
      <c r="I99" s="696"/>
      <c r="J99" s="265" t="s">
        <v>415</v>
      </c>
      <c r="K99" s="550">
        <f>居宅拠点!K99</f>
        <v>0</v>
      </c>
      <c r="L99" s="550">
        <f>居宅拠点!L99</f>
        <v>0</v>
      </c>
      <c r="M99" s="550">
        <f>居宅拠点!M99</f>
        <v>0</v>
      </c>
      <c r="N99" s="550">
        <f>地域包括拠点!K99</f>
        <v>0</v>
      </c>
      <c r="O99" s="550">
        <f>地域包括拠点!L99</f>
        <v>0</v>
      </c>
      <c r="P99" s="550">
        <f>地域包括拠点!M99</f>
        <v>0</v>
      </c>
      <c r="Q99" s="550">
        <f t="shared" si="4"/>
        <v>0</v>
      </c>
      <c r="R99" s="550">
        <f t="shared" si="5"/>
        <v>0</v>
      </c>
      <c r="S99" s="551">
        <f t="shared" si="6"/>
        <v>0</v>
      </c>
    </row>
    <row r="100" spans="1:19" ht="27.95" customHeight="1" x14ac:dyDescent="0.15">
      <c r="A100" s="201"/>
      <c r="B100" s="80"/>
      <c r="C100" s="313"/>
      <c r="D100" s="314"/>
      <c r="E100" s="314"/>
      <c r="F100" s="701"/>
      <c r="G100" s="288"/>
      <c r="H100" s="286"/>
      <c r="I100" s="697"/>
      <c r="J100" s="265" t="s">
        <v>26</v>
      </c>
      <c r="K100" s="550">
        <f>居宅拠点!K100</f>
        <v>0</v>
      </c>
      <c r="L100" s="550">
        <f>居宅拠点!L100</f>
        <v>0</v>
      </c>
      <c r="M100" s="550">
        <f>居宅拠点!M100</f>
        <v>0</v>
      </c>
      <c r="N100" s="550">
        <f>地域包括拠点!K100</f>
        <v>0</v>
      </c>
      <c r="O100" s="550">
        <f>地域包括拠点!L100</f>
        <v>0</v>
      </c>
      <c r="P100" s="550">
        <f>地域包括拠点!M100</f>
        <v>0</v>
      </c>
      <c r="Q100" s="550">
        <f t="shared" si="4"/>
        <v>0</v>
      </c>
      <c r="R100" s="550">
        <f t="shared" si="5"/>
        <v>0</v>
      </c>
      <c r="S100" s="551">
        <f t="shared" si="6"/>
        <v>0</v>
      </c>
    </row>
    <row r="101" spans="1:19" ht="27.95" customHeight="1" x14ac:dyDescent="0.15">
      <c r="A101" s="201"/>
      <c r="B101" s="80"/>
      <c r="C101" s="313"/>
      <c r="D101" s="314"/>
      <c r="E101" s="314"/>
      <c r="F101" s="701"/>
      <c r="G101" s="288"/>
      <c r="H101" s="632" t="s">
        <v>417</v>
      </c>
      <c r="I101" s="273"/>
      <c r="J101" s="265"/>
      <c r="K101" s="550">
        <f>居宅拠点!K101</f>
        <v>0</v>
      </c>
      <c r="L101" s="550">
        <f>居宅拠点!L101</f>
        <v>0</v>
      </c>
      <c r="M101" s="550">
        <f>居宅拠点!M101</f>
        <v>0</v>
      </c>
      <c r="N101" s="550">
        <f>地域包括拠点!K101</f>
        <v>0</v>
      </c>
      <c r="O101" s="550">
        <f>地域包括拠点!L101</f>
        <v>0</v>
      </c>
      <c r="P101" s="550">
        <f>地域包括拠点!M101</f>
        <v>0</v>
      </c>
      <c r="Q101" s="550">
        <f t="shared" si="4"/>
        <v>0</v>
      </c>
      <c r="R101" s="550">
        <f t="shared" si="5"/>
        <v>0</v>
      </c>
      <c r="S101" s="551">
        <f t="shared" si="6"/>
        <v>0</v>
      </c>
    </row>
    <row r="102" spans="1:19" ht="27.95" customHeight="1" x14ac:dyDescent="0.15">
      <c r="A102" s="201"/>
      <c r="B102" s="80"/>
      <c r="C102" s="313"/>
      <c r="D102" s="314"/>
      <c r="E102" s="314"/>
      <c r="F102" s="701"/>
      <c r="G102" s="288"/>
      <c r="H102" s="633"/>
      <c r="I102" s="695" t="s">
        <v>418</v>
      </c>
      <c r="J102" s="265"/>
      <c r="K102" s="550">
        <f>居宅拠点!K102</f>
        <v>0</v>
      </c>
      <c r="L102" s="550">
        <f>居宅拠点!L102</f>
        <v>0</v>
      </c>
      <c r="M102" s="550">
        <f>居宅拠点!M102</f>
        <v>0</v>
      </c>
      <c r="N102" s="550">
        <f>地域包括拠点!K102</f>
        <v>0</v>
      </c>
      <c r="O102" s="550">
        <f>地域包括拠点!L102</f>
        <v>0</v>
      </c>
      <c r="P102" s="550">
        <f>地域包括拠点!M102</f>
        <v>0</v>
      </c>
      <c r="Q102" s="550">
        <f t="shared" si="4"/>
        <v>0</v>
      </c>
      <c r="R102" s="550">
        <f t="shared" si="5"/>
        <v>0</v>
      </c>
      <c r="S102" s="551">
        <f t="shared" si="6"/>
        <v>0</v>
      </c>
    </row>
    <row r="103" spans="1:19" ht="27.95" customHeight="1" x14ac:dyDescent="0.15">
      <c r="A103" s="201"/>
      <c r="B103" s="80"/>
      <c r="C103" s="313"/>
      <c r="D103" s="314"/>
      <c r="E103" s="314"/>
      <c r="F103" s="701"/>
      <c r="G103" s="288"/>
      <c r="H103" s="633"/>
      <c r="I103" s="696"/>
      <c r="J103" s="265" t="s">
        <v>419</v>
      </c>
      <c r="K103" s="550">
        <f>居宅拠点!K103</f>
        <v>0</v>
      </c>
      <c r="L103" s="550">
        <f>居宅拠点!L103</f>
        <v>0</v>
      </c>
      <c r="M103" s="550">
        <f>居宅拠点!M103</f>
        <v>0</v>
      </c>
      <c r="N103" s="550">
        <f>地域包括拠点!K103</f>
        <v>0</v>
      </c>
      <c r="O103" s="550">
        <f>地域包括拠点!L103</f>
        <v>0</v>
      </c>
      <c r="P103" s="550">
        <f>地域包括拠点!M103</f>
        <v>0</v>
      </c>
      <c r="Q103" s="550">
        <f t="shared" si="4"/>
        <v>0</v>
      </c>
      <c r="R103" s="550">
        <f t="shared" si="5"/>
        <v>0</v>
      </c>
      <c r="S103" s="551">
        <f t="shared" si="6"/>
        <v>0</v>
      </c>
    </row>
    <row r="104" spans="1:19" ht="27.95" customHeight="1" x14ac:dyDescent="0.15">
      <c r="A104" s="201"/>
      <c r="B104" s="80"/>
      <c r="C104" s="313"/>
      <c r="D104" s="314"/>
      <c r="E104" s="314"/>
      <c r="F104" s="701"/>
      <c r="G104" s="288"/>
      <c r="H104" s="633"/>
      <c r="I104" s="697"/>
      <c r="J104" s="265" t="s">
        <v>422</v>
      </c>
      <c r="K104" s="550">
        <f>居宅拠点!K104</f>
        <v>0</v>
      </c>
      <c r="L104" s="550">
        <f>居宅拠点!L104</f>
        <v>0</v>
      </c>
      <c r="M104" s="550">
        <f>居宅拠点!M104</f>
        <v>0</v>
      </c>
      <c r="N104" s="550">
        <f>地域包括拠点!K104</f>
        <v>0</v>
      </c>
      <c r="O104" s="550">
        <f>地域包括拠点!L104</f>
        <v>0</v>
      </c>
      <c r="P104" s="550">
        <f>地域包括拠点!M104</f>
        <v>0</v>
      </c>
      <c r="Q104" s="550">
        <f t="shared" si="4"/>
        <v>0</v>
      </c>
      <c r="R104" s="550">
        <f t="shared" si="5"/>
        <v>0</v>
      </c>
      <c r="S104" s="551">
        <f t="shared" si="6"/>
        <v>0</v>
      </c>
    </row>
    <row r="105" spans="1:19" ht="27.95" customHeight="1" x14ac:dyDescent="0.15">
      <c r="A105" s="201"/>
      <c r="B105" s="80"/>
      <c r="C105" s="313"/>
      <c r="D105" s="314"/>
      <c r="E105" s="314"/>
      <c r="F105" s="701"/>
      <c r="G105" s="288"/>
      <c r="H105" s="633"/>
      <c r="I105" s="695" t="s">
        <v>47</v>
      </c>
      <c r="J105" s="265"/>
      <c r="K105" s="550">
        <f>居宅拠点!K105</f>
        <v>0</v>
      </c>
      <c r="L105" s="550">
        <f>居宅拠点!L105</f>
        <v>0</v>
      </c>
      <c r="M105" s="550">
        <f>居宅拠点!M105</f>
        <v>0</v>
      </c>
      <c r="N105" s="550">
        <f>地域包括拠点!K105</f>
        <v>0</v>
      </c>
      <c r="O105" s="550">
        <f>地域包括拠点!L105</f>
        <v>0</v>
      </c>
      <c r="P105" s="550">
        <f>地域包括拠点!M105</f>
        <v>0</v>
      </c>
      <c r="Q105" s="550">
        <f t="shared" si="4"/>
        <v>0</v>
      </c>
      <c r="R105" s="550">
        <f t="shared" si="5"/>
        <v>0</v>
      </c>
      <c r="S105" s="551">
        <f t="shared" si="6"/>
        <v>0</v>
      </c>
    </row>
    <row r="106" spans="1:19" ht="27.95" customHeight="1" x14ac:dyDescent="0.15">
      <c r="A106" s="201"/>
      <c r="B106" s="80"/>
      <c r="C106" s="313"/>
      <c r="D106" s="314"/>
      <c r="E106" s="314"/>
      <c r="F106" s="701"/>
      <c r="G106" s="288"/>
      <c r="H106" s="633"/>
      <c r="I106" s="697"/>
      <c r="J106" s="265" t="s">
        <v>47</v>
      </c>
      <c r="K106" s="550">
        <f>居宅拠点!K106</f>
        <v>0</v>
      </c>
      <c r="L106" s="550">
        <f>居宅拠点!L106</f>
        <v>0</v>
      </c>
      <c r="M106" s="550">
        <f>居宅拠点!M106</f>
        <v>0</v>
      </c>
      <c r="N106" s="550">
        <f>地域包括拠点!K106</f>
        <v>0</v>
      </c>
      <c r="O106" s="550">
        <f>地域包括拠点!L106</f>
        <v>0</v>
      </c>
      <c r="P106" s="550">
        <f>地域包括拠点!M106</f>
        <v>0</v>
      </c>
      <c r="Q106" s="550">
        <f t="shared" si="4"/>
        <v>0</v>
      </c>
      <c r="R106" s="550">
        <f t="shared" si="5"/>
        <v>0</v>
      </c>
      <c r="S106" s="551">
        <f t="shared" si="6"/>
        <v>0</v>
      </c>
    </row>
    <row r="107" spans="1:19" ht="27.95" customHeight="1" x14ac:dyDescent="0.15">
      <c r="A107" s="201"/>
      <c r="B107" s="80"/>
      <c r="C107" s="313"/>
      <c r="D107" s="314"/>
      <c r="E107" s="314"/>
      <c r="F107" s="290"/>
      <c r="G107" s="288"/>
      <c r="H107" s="633"/>
      <c r="I107" s="695" t="s">
        <v>26</v>
      </c>
      <c r="J107" s="265"/>
      <c r="K107" s="550">
        <f>居宅拠点!K107</f>
        <v>0</v>
      </c>
      <c r="L107" s="550">
        <f>居宅拠点!L107</f>
        <v>0</v>
      </c>
      <c r="M107" s="550">
        <f>居宅拠点!M107</f>
        <v>0</v>
      </c>
      <c r="N107" s="550">
        <f>地域包括拠点!K107</f>
        <v>0</v>
      </c>
      <c r="O107" s="550">
        <f>地域包括拠点!L107</f>
        <v>0</v>
      </c>
      <c r="P107" s="550">
        <f>地域包括拠点!M107</f>
        <v>0</v>
      </c>
      <c r="Q107" s="550">
        <f t="shared" si="4"/>
        <v>0</v>
      </c>
      <c r="R107" s="550">
        <f t="shared" si="5"/>
        <v>0</v>
      </c>
      <c r="S107" s="551">
        <f t="shared" si="6"/>
        <v>0</v>
      </c>
    </row>
    <row r="108" spans="1:19" ht="27.95" customHeight="1" x14ac:dyDescent="0.15">
      <c r="A108" s="201"/>
      <c r="B108" s="80"/>
      <c r="C108" s="313"/>
      <c r="D108" s="314"/>
      <c r="E108" s="314"/>
      <c r="F108" s="290"/>
      <c r="G108" s="288"/>
      <c r="H108" s="633"/>
      <c r="I108" s="696"/>
      <c r="J108" s="265" t="s">
        <v>414</v>
      </c>
      <c r="K108" s="550">
        <f>居宅拠点!K108</f>
        <v>0</v>
      </c>
      <c r="L108" s="550">
        <f>居宅拠点!L108</f>
        <v>0</v>
      </c>
      <c r="M108" s="550">
        <f>居宅拠点!M108</f>
        <v>0</v>
      </c>
      <c r="N108" s="550">
        <f>地域包括拠点!K108</f>
        <v>0</v>
      </c>
      <c r="O108" s="550">
        <f>地域包括拠点!L108</f>
        <v>0</v>
      </c>
      <c r="P108" s="550">
        <f>地域包括拠点!M108</f>
        <v>0</v>
      </c>
      <c r="Q108" s="550">
        <f t="shared" si="4"/>
        <v>0</v>
      </c>
      <c r="R108" s="550">
        <f t="shared" si="5"/>
        <v>0</v>
      </c>
      <c r="S108" s="551">
        <f t="shared" si="6"/>
        <v>0</v>
      </c>
    </row>
    <row r="109" spans="1:19" ht="27.95" customHeight="1" x14ac:dyDescent="0.15">
      <c r="A109" s="201"/>
      <c r="B109" s="80"/>
      <c r="C109" s="313"/>
      <c r="D109" s="314"/>
      <c r="E109" s="314"/>
      <c r="F109" s="290"/>
      <c r="G109" s="288"/>
      <c r="H109" s="633"/>
      <c r="I109" s="696"/>
      <c r="J109" s="265" t="s">
        <v>415</v>
      </c>
      <c r="K109" s="550">
        <f>居宅拠点!K109</f>
        <v>0</v>
      </c>
      <c r="L109" s="550">
        <f>居宅拠点!L109</f>
        <v>0</v>
      </c>
      <c r="M109" s="550">
        <f>居宅拠点!M109</f>
        <v>0</v>
      </c>
      <c r="N109" s="550">
        <f>地域包括拠点!K109</f>
        <v>0</v>
      </c>
      <c r="O109" s="550">
        <f>地域包括拠点!L109</f>
        <v>0</v>
      </c>
      <c r="P109" s="550">
        <f>地域包括拠点!M109</f>
        <v>0</v>
      </c>
      <c r="Q109" s="550">
        <f t="shared" si="4"/>
        <v>0</v>
      </c>
      <c r="R109" s="550">
        <f t="shared" si="5"/>
        <v>0</v>
      </c>
      <c r="S109" s="551">
        <f t="shared" si="6"/>
        <v>0</v>
      </c>
    </row>
    <row r="110" spans="1:19" ht="27.95" customHeight="1" x14ac:dyDescent="0.15">
      <c r="A110" s="201"/>
      <c r="B110" s="80"/>
      <c r="C110" s="313"/>
      <c r="D110" s="314"/>
      <c r="E110" s="314"/>
      <c r="F110" s="290"/>
      <c r="G110" s="288"/>
      <c r="H110" s="635"/>
      <c r="I110" s="697"/>
      <c r="J110" s="265" t="s">
        <v>26</v>
      </c>
      <c r="K110" s="550">
        <f>居宅拠点!K110</f>
        <v>0</v>
      </c>
      <c r="L110" s="550">
        <f>居宅拠点!L110</f>
        <v>0</v>
      </c>
      <c r="M110" s="550">
        <f>居宅拠点!M110</f>
        <v>0</v>
      </c>
      <c r="N110" s="550">
        <f>地域包括拠点!K110</f>
        <v>0</v>
      </c>
      <c r="O110" s="550">
        <f>地域包括拠点!L110</f>
        <v>0</v>
      </c>
      <c r="P110" s="550">
        <f>地域包括拠点!M110</f>
        <v>0</v>
      </c>
      <c r="Q110" s="550">
        <f t="shared" si="4"/>
        <v>0</v>
      </c>
      <c r="R110" s="550">
        <f t="shared" si="5"/>
        <v>0</v>
      </c>
      <c r="S110" s="551">
        <f t="shared" si="6"/>
        <v>0</v>
      </c>
    </row>
    <row r="111" spans="1:19" ht="27.95" customHeight="1" x14ac:dyDescent="0.15">
      <c r="A111" s="201"/>
      <c r="B111" s="80"/>
      <c r="C111" s="313"/>
      <c r="D111" s="314"/>
      <c r="E111" s="314"/>
      <c r="F111" s="290"/>
      <c r="G111" s="288"/>
      <c r="H111" s="632" t="s">
        <v>26</v>
      </c>
      <c r="I111" s="273"/>
      <c r="J111" s="61"/>
      <c r="K111" s="550">
        <f>居宅拠点!K111</f>
        <v>0</v>
      </c>
      <c r="L111" s="550">
        <f>居宅拠点!L111</f>
        <v>0</v>
      </c>
      <c r="M111" s="550">
        <f>居宅拠点!M111</f>
        <v>0</v>
      </c>
      <c r="N111" s="550">
        <f>地域包括拠点!K111</f>
        <v>0</v>
      </c>
      <c r="O111" s="550">
        <f>地域包括拠点!L111</f>
        <v>0</v>
      </c>
      <c r="P111" s="550">
        <f>地域包括拠点!M111</f>
        <v>0</v>
      </c>
      <c r="Q111" s="550">
        <f t="shared" si="4"/>
        <v>0</v>
      </c>
      <c r="R111" s="550">
        <f t="shared" si="5"/>
        <v>0</v>
      </c>
      <c r="S111" s="551">
        <f t="shared" si="6"/>
        <v>0</v>
      </c>
    </row>
    <row r="112" spans="1:19" ht="27.95" customHeight="1" x14ac:dyDescent="0.15">
      <c r="A112" s="201"/>
      <c r="B112" s="80"/>
      <c r="C112" s="313"/>
      <c r="D112" s="314"/>
      <c r="E112" s="314"/>
      <c r="F112" s="290"/>
      <c r="G112" s="288"/>
      <c r="H112" s="633"/>
      <c r="I112" s="695" t="s">
        <v>26</v>
      </c>
      <c r="J112" s="61"/>
      <c r="K112" s="550">
        <f>居宅拠点!K112</f>
        <v>0</v>
      </c>
      <c r="L112" s="550">
        <f>居宅拠点!L112</f>
        <v>0</v>
      </c>
      <c r="M112" s="550">
        <f>居宅拠点!M112</f>
        <v>0</v>
      </c>
      <c r="N112" s="550">
        <f>地域包括拠点!K112</f>
        <v>0</v>
      </c>
      <c r="O112" s="550">
        <f>地域包括拠点!L112</f>
        <v>0</v>
      </c>
      <c r="P112" s="550">
        <f>地域包括拠点!M112</f>
        <v>0</v>
      </c>
      <c r="Q112" s="550">
        <f t="shared" si="4"/>
        <v>0</v>
      </c>
      <c r="R112" s="550">
        <f t="shared" si="5"/>
        <v>0</v>
      </c>
      <c r="S112" s="551">
        <f t="shared" si="6"/>
        <v>0</v>
      </c>
    </row>
    <row r="113" spans="1:19" ht="27.95" customHeight="1" x14ac:dyDescent="0.15">
      <c r="A113" s="201"/>
      <c r="B113" s="80"/>
      <c r="C113" s="313"/>
      <c r="D113" s="314"/>
      <c r="E113" s="314"/>
      <c r="F113" s="290"/>
      <c r="G113" s="288"/>
      <c r="H113" s="633"/>
      <c r="I113" s="696"/>
      <c r="J113" s="265" t="s">
        <v>414</v>
      </c>
      <c r="K113" s="550">
        <f>居宅拠点!K113</f>
        <v>0</v>
      </c>
      <c r="L113" s="550">
        <f>居宅拠点!L113</f>
        <v>0</v>
      </c>
      <c r="M113" s="550">
        <f>居宅拠点!M113</f>
        <v>0</v>
      </c>
      <c r="N113" s="550">
        <f>地域包括拠点!K113</f>
        <v>0</v>
      </c>
      <c r="O113" s="550">
        <f>地域包括拠点!L113</f>
        <v>0</v>
      </c>
      <c r="P113" s="550">
        <f>地域包括拠点!M113</f>
        <v>0</v>
      </c>
      <c r="Q113" s="550">
        <f t="shared" si="4"/>
        <v>0</v>
      </c>
      <c r="R113" s="550">
        <f t="shared" si="5"/>
        <v>0</v>
      </c>
      <c r="S113" s="551">
        <f t="shared" si="6"/>
        <v>0</v>
      </c>
    </row>
    <row r="114" spans="1:19" ht="27.95" customHeight="1" x14ac:dyDescent="0.15">
      <c r="A114" s="201"/>
      <c r="B114" s="80"/>
      <c r="C114" s="313"/>
      <c r="D114" s="314"/>
      <c r="E114" s="314"/>
      <c r="F114" s="290"/>
      <c r="G114" s="288"/>
      <c r="H114" s="633"/>
      <c r="I114" s="696"/>
      <c r="J114" s="265" t="s">
        <v>415</v>
      </c>
      <c r="K114" s="550">
        <f>居宅拠点!K114</f>
        <v>0</v>
      </c>
      <c r="L114" s="550">
        <f>居宅拠点!L114</f>
        <v>0</v>
      </c>
      <c r="M114" s="550">
        <f>居宅拠点!M114</f>
        <v>0</v>
      </c>
      <c r="N114" s="550">
        <f>地域包括拠点!K114</f>
        <v>0</v>
      </c>
      <c r="O114" s="550">
        <f>地域包括拠点!L114</f>
        <v>0</v>
      </c>
      <c r="P114" s="550">
        <f>地域包括拠点!M114</f>
        <v>0</v>
      </c>
      <c r="Q114" s="550">
        <f t="shared" si="4"/>
        <v>0</v>
      </c>
      <c r="R114" s="550">
        <f t="shared" si="5"/>
        <v>0</v>
      </c>
      <c r="S114" s="551">
        <f t="shared" si="6"/>
        <v>0</v>
      </c>
    </row>
    <row r="115" spans="1:19" ht="27.95" customHeight="1" x14ac:dyDescent="0.15">
      <c r="A115" s="201"/>
      <c r="B115" s="80"/>
      <c r="C115" s="313"/>
      <c r="D115" s="314"/>
      <c r="E115" s="314"/>
      <c r="F115" s="290"/>
      <c r="G115" s="288"/>
      <c r="H115" s="635"/>
      <c r="I115" s="697"/>
      <c r="J115" s="265" t="s">
        <v>26</v>
      </c>
      <c r="K115" s="550">
        <f>居宅拠点!K115</f>
        <v>0</v>
      </c>
      <c r="L115" s="550">
        <f>居宅拠点!L115</f>
        <v>0</v>
      </c>
      <c r="M115" s="550">
        <f>居宅拠点!M115</f>
        <v>0</v>
      </c>
      <c r="N115" s="550">
        <f>地域包括拠点!K115</f>
        <v>0</v>
      </c>
      <c r="O115" s="550">
        <f>地域包括拠点!L115</f>
        <v>0</v>
      </c>
      <c r="P115" s="550">
        <f>地域包括拠点!M115</f>
        <v>0</v>
      </c>
      <c r="Q115" s="550">
        <f t="shared" si="4"/>
        <v>0</v>
      </c>
      <c r="R115" s="550">
        <f t="shared" si="5"/>
        <v>0</v>
      </c>
      <c r="S115" s="551">
        <f t="shared" si="6"/>
        <v>0</v>
      </c>
    </row>
    <row r="116" spans="1:19" ht="27.95" customHeight="1" x14ac:dyDescent="0.15">
      <c r="A116" s="201"/>
      <c r="B116" s="80"/>
      <c r="C116" s="313"/>
      <c r="D116" s="314"/>
      <c r="E116" s="314"/>
      <c r="F116" s="290"/>
      <c r="G116" s="288"/>
      <c r="H116" s="632" t="s">
        <v>55</v>
      </c>
      <c r="I116" s="273"/>
      <c r="J116" s="265"/>
      <c r="K116" s="550">
        <f>居宅拠点!K116</f>
        <v>0</v>
      </c>
      <c r="L116" s="550">
        <f>居宅拠点!L116</f>
        <v>0</v>
      </c>
      <c r="M116" s="550">
        <f>居宅拠点!M116</f>
        <v>0</v>
      </c>
      <c r="N116" s="550">
        <f>地域包括拠点!K116</f>
        <v>0</v>
      </c>
      <c r="O116" s="550">
        <f>地域包括拠点!L116</f>
        <v>0</v>
      </c>
      <c r="P116" s="550">
        <f>地域包括拠点!M116</f>
        <v>0</v>
      </c>
      <c r="Q116" s="550">
        <f t="shared" si="4"/>
        <v>0</v>
      </c>
      <c r="R116" s="550">
        <f t="shared" si="5"/>
        <v>0</v>
      </c>
      <c r="S116" s="551">
        <f t="shared" si="6"/>
        <v>0</v>
      </c>
    </row>
    <row r="117" spans="1:19" ht="27.95" customHeight="1" x14ac:dyDescent="0.15">
      <c r="A117" s="201"/>
      <c r="B117" s="80"/>
      <c r="C117" s="313"/>
      <c r="D117" s="314"/>
      <c r="E117" s="314"/>
      <c r="F117" s="290"/>
      <c r="G117" s="288"/>
      <c r="H117" s="633"/>
      <c r="I117" s="322" t="s">
        <v>55</v>
      </c>
      <c r="J117" s="265"/>
      <c r="K117" s="550">
        <f>居宅拠点!K117</f>
        <v>0</v>
      </c>
      <c r="L117" s="550">
        <f>居宅拠点!L117</f>
        <v>0</v>
      </c>
      <c r="M117" s="550">
        <f>居宅拠点!M117</f>
        <v>0</v>
      </c>
      <c r="N117" s="550">
        <f>地域包括拠点!K117</f>
        <v>0</v>
      </c>
      <c r="O117" s="550">
        <f>地域包括拠点!L117</f>
        <v>0</v>
      </c>
      <c r="P117" s="550">
        <f>地域包括拠点!M117</f>
        <v>0</v>
      </c>
      <c r="Q117" s="550">
        <f t="shared" si="4"/>
        <v>0</v>
      </c>
      <c r="R117" s="550">
        <f t="shared" si="5"/>
        <v>0</v>
      </c>
      <c r="S117" s="551">
        <f t="shared" si="6"/>
        <v>0</v>
      </c>
    </row>
    <row r="118" spans="1:19" ht="27.95" customHeight="1" x14ac:dyDescent="0.15">
      <c r="A118" s="201"/>
      <c r="B118" s="80"/>
      <c r="C118" s="313"/>
      <c r="D118" s="314"/>
      <c r="E118" s="314"/>
      <c r="F118" s="290"/>
      <c r="G118" s="288"/>
      <c r="H118" s="632" t="s">
        <v>364</v>
      </c>
      <c r="I118" s="273"/>
      <c r="J118" s="265"/>
      <c r="K118" s="550">
        <f>居宅拠点!K118</f>
        <v>0</v>
      </c>
      <c r="L118" s="550">
        <f>居宅拠点!L118</f>
        <v>0</v>
      </c>
      <c r="M118" s="550">
        <f>居宅拠点!M118</f>
        <v>0</v>
      </c>
      <c r="N118" s="550">
        <f>地域包括拠点!K118</f>
        <v>0</v>
      </c>
      <c r="O118" s="550">
        <f>地域包括拠点!L118</f>
        <v>0</v>
      </c>
      <c r="P118" s="550">
        <f>地域包括拠点!M118</f>
        <v>0</v>
      </c>
      <c r="Q118" s="550">
        <f t="shared" si="4"/>
        <v>0</v>
      </c>
      <c r="R118" s="550">
        <f t="shared" si="5"/>
        <v>0</v>
      </c>
      <c r="S118" s="551">
        <f t="shared" si="6"/>
        <v>0</v>
      </c>
    </row>
    <row r="119" spans="1:19" ht="27.95" customHeight="1" x14ac:dyDescent="0.15">
      <c r="A119" s="201"/>
      <c r="B119" s="80"/>
      <c r="C119" s="313"/>
      <c r="D119" s="314"/>
      <c r="E119" s="314"/>
      <c r="F119" s="290"/>
      <c r="G119" s="288"/>
      <c r="H119" s="635"/>
      <c r="I119" s="273" t="s">
        <v>364</v>
      </c>
      <c r="J119" s="265"/>
      <c r="K119" s="550">
        <f>居宅拠点!K119</f>
        <v>0</v>
      </c>
      <c r="L119" s="550">
        <f>居宅拠点!L119</f>
        <v>0</v>
      </c>
      <c r="M119" s="550">
        <f>居宅拠点!M119</f>
        <v>0</v>
      </c>
      <c r="N119" s="550">
        <f>地域包括拠点!K119</f>
        <v>0</v>
      </c>
      <c r="O119" s="550">
        <f>地域包括拠点!L119</f>
        <v>0</v>
      </c>
      <c r="P119" s="550">
        <f>地域包括拠点!M119</f>
        <v>0</v>
      </c>
      <c r="Q119" s="550">
        <f t="shared" si="4"/>
        <v>0</v>
      </c>
      <c r="R119" s="550">
        <f t="shared" si="5"/>
        <v>0</v>
      </c>
      <c r="S119" s="551">
        <f t="shared" si="6"/>
        <v>0</v>
      </c>
    </row>
    <row r="120" spans="1:19" ht="27.95" customHeight="1" x14ac:dyDescent="0.15">
      <c r="A120" s="201"/>
      <c r="B120" s="80"/>
      <c r="C120" s="313"/>
      <c r="D120" s="314"/>
      <c r="E120" s="314"/>
      <c r="F120" s="290"/>
      <c r="G120" s="288"/>
      <c r="H120" s="632" t="s">
        <v>56</v>
      </c>
      <c r="I120" s="273"/>
      <c r="J120" s="265"/>
      <c r="K120" s="550">
        <f>居宅拠点!K120</f>
        <v>0</v>
      </c>
      <c r="L120" s="550">
        <f>居宅拠点!L120</f>
        <v>0</v>
      </c>
      <c r="M120" s="550">
        <f>居宅拠点!M120</f>
        <v>0</v>
      </c>
      <c r="N120" s="550">
        <f>地域包括拠点!K120</f>
        <v>0</v>
      </c>
      <c r="O120" s="550">
        <f>地域包括拠点!L120</f>
        <v>0</v>
      </c>
      <c r="P120" s="550">
        <f>地域包括拠点!M120</f>
        <v>0</v>
      </c>
      <c r="Q120" s="550">
        <f t="shared" si="4"/>
        <v>0</v>
      </c>
      <c r="R120" s="550">
        <f t="shared" si="5"/>
        <v>0</v>
      </c>
      <c r="S120" s="551">
        <f t="shared" si="6"/>
        <v>0</v>
      </c>
    </row>
    <row r="121" spans="1:19" ht="27.95" customHeight="1" x14ac:dyDescent="0.15">
      <c r="A121" s="201"/>
      <c r="B121" s="80"/>
      <c r="C121" s="313"/>
      <c r="D121" s="314"/>
      <c r="E121" s="314"/>
      <c r="F121" s="290"/>
      <c r="G121" s="288"/>
      <c r="H121" s="635"/>
      <c r="I121" s="273" t="s">
        <v>56</v>
      </c>
      <c r="J121" s="265"/>
      <c r="K121" s="550">
        <f>居宅拠点!K121</f>
        <v>0</v>
      </c>
      <c r="L121" s="550">
        <f>居宅拠点!L121</f>
        <v>0</v>
      </c>
      <c r="M121" s="550">
        <f>居宅拠点!M121</f>
        <v>0</v>
      </c>
      <c r="N121" s="550">
        <f>地域包括拠点!K121</f>
        <v>0</v>
      </c>
      <c r="O121" s="550">
        <f>地域包括拠点!L121</f>
        <v>0</v>
      </c>
      <c r="P121" s="550">
        <f>地域包括拠点!M121</f>
        <v>0</v>
      </c>
      <c r="Q121" s="550">
        <f t="shared" si="4"/>
        <v>0</v>
      </c>
      <c r="R121" s="550">
        <f t="shared" si="5"/>
        <v>0</v>
      </c>
      <c r="S121" s="551">
        <f t="shared" si="6"/>
        <v>0</v>
      </c>
    </row>
    <row r="122" spans="1:19" ht="27.95" customHeight="1" x14ac:dyDescent="0.15">
      <c r="A122" s="201"/>
      <c r="B122" s="80"/>
      <c r="C122" s="313"/>
      <c r="D122" s="314"/>
      <c r="E122" s="314"/>
      <c r="F122" s="290"/>
      <c r="G122" s="288"/>
      <c r="H122" s="632" t="s">
        <v>209</v>
      </c>
      <c r="I122" s="273"/>
      <c r="J122" s="265"/>
      <c r="K122" s="550">
        <f>居宅拠点!K122</f>
        <v>0</v>
      </c>
      <c r="L122" s="550">
        <f>居宅拠点!L122</f>
        <v>0</v>
      </c>
      <c r="M122" s="550">
        <f>居宅拠点!M122</f>
        <v>0</v>
      </c>
      <c r="N122" s="550">
        <f>地域包括拠点!K122</f>
        <v>0</v>
      </c>
      <c r="O122" s="550">
        <f>地域包括拠点!L122</f>
        <v>0</v>
      </c>
      <c r="P122" s="550">
        <f>地域包括拠点!M122</f>
        <v>0</v>
      </c>
      <c r="Q122" s="550">
        <f t="shared" si="4"/>
        <v>0</v>
      </c>
      <c r="R122" s="550">
        <f t="shared" si="5"/>
        <v>0</v>
      </c>
      <c r="S122" s="551">
        <f t="shared" si="6"/>
        <v>0</v>
      </c>
    </row>
    <row r="123" spans="1:19" ht="27.95" customHeight="1" x14ac:dyDescent="0.15">
      <c r="A123" s="201"/>
      <c r="B123" s="80"/>
      <c r="C123" s="313"/>
      <c r="D123" s="314"/>
      <c r="E123" s="314"/>
      <c r="F123" s="290"/>
      <c r="G123" s="288"/>
      <c r="H123" s="633"/>
      <c r="I123" s="273" t="s">
        <v>425</v>
      </c>
      <c r="J123" s="265"/>
      <c r="K123" s="550">
        <f>居宅拠点!K123</f>
        <v>0</v>
      </c>
      <c r="L123" s="550">
        <f>居宅拠点!L123</f>
        <v>0</v>
      </c>
      <c r="M123" s="550">
        <f>居宅拠点!M123</f>
        <v>0</v>
      </c>
      <c r="N123" s="550">
        <f>地域包括拠点!K123</f>
        <v>0</v>
      </c>
      <c r="O123" s="550">
        <f>地域包括拠点!L123</f>
        <v>0</v>
      </c>
      <c r="P123" s="550">
        <f>地域包括拠点!M123</f>
        <v>0</v>
      </c>
      <c r="Q123" s="550">
        <f t="shared" si="4"/>
        <v>0</v>
      </c>
      <c r="R123" s="550">
        <f t="shared" si="5"/>
        <v>0</v>
      </c>
      <c r="S123" s="551">
        <f t="shared" si="6"/>
        <v>0</v>
      </c>
    </row>
    <row r="124" spans="1:19" ht="27.95" customHeight="1" x14ac:dyDescent="0.15">
      <c r="A124" s="201"/>
      <c r="B124" s="80"/>
      <c r="C124" s="313"/>
      <c r="D124" s="314"/>
      <c r="E124" s="314"/>
      <c r="F124" s="290"/>
      <c r="G124" s="288"/>
      <c r="H124" s="633"/>
      <c r="I124" s="695" t="s">
        <v>427</v>
      </c>
      <c r="J124" s="265"/>
      <c r="K124" s="550">
        <f>居宅拠点!K124</f>
        <v>0</v>
      </c>
      <c r="L124" s="550">
        <f>居宅拠点!L124</f>
        <v>0</v>
      </c>
      <c r="M124" s="550">
        <f>居宅拠点!M124</f>
        <v>0</v>
      </c>
      <c r="N124" s="550">
        <f>地域包括拠点!K124</f>
        <v>0</v>
      </c>
      <c r="O124" s="550">
        <f>地域包括拠点!L124</f>
        <v>0</v>
      </c>
      <c r="P124" s="550">
        <f>地域包括拠点!M124</f>
        <v>0</v>
      </c>
      <c r="Q124" s="550">
        <f t="shared" si="4"/>
        <v>0</v>
      </c>
      <c r="R124" s="550">
        <f t="shared" si="5"/>
        <v>0</v>
      </c>
      <c r="S124" s="551">
        <f t="shared" si="6"/>
        <v>0</v>
      </c>
    </row>
    <row r="125" spans="1:19" ht="27.95" customHeight="1" x14ac:dyDescent="0.15">
      <c r="A125" s="201"/>
      <c r="B125" s="80"/>
      <c r="C125" s="313"/>
      <c r="D125" s="314"/>
      <c r="E125" s="314"/>
      <c r="F125" s="290"/>
      <c r="G125" s="288"/>
      <c r="H125" s="633"/>
      <c r="I125" s="696"/>
      <c r="J125" s="265" t="s">
        <v>428</v>
      </c>
      <c r="K125" s="550">
        <f>居宅拠点!K125</f>
        <v>0</v>
      </c>
      <c r="L125" s="550">
        <f>居宅拠点!L125</f>
        <v>0</v>
      </c>
      <c r="M125" s="550">
        <f>居宅拠点!M125</f>
        <v>0</v>
      </c>
      <c r="N125" s="550">
        <f>地域包括拠点!K125</f>
        <v>0</v>
      </c>
      <c r="O125" s="550">
        <f>地域包括拠点!L125</f>
        <v>0</v>
      </c>
      <c r="P125" s="550">
        <f>地域包括拠点!M125</f>
        <v>0</v>
      </c>
      <c r="Q125" s="550">
        <f t="shared" si="4"/>
        <v>0</v>
      </c>
      <c r="R125" s="550">
        <f t="shared" si="5"/>
        <v>0</v>
      </c>
      <c r="S125" s="551">
        <f t="shared" si="6"/>
        <v>0</v>
      </c>
    </row>
    <row r="126" spans="1:19" ht="27.95" customHeight="1" thickBot="1" x14ac:dyDescent="0.2">
      <c r="A126" s="201"/>
      <c r="B126" s="80"/>
      <c r="C126" s="313"/>
      <c r="D126" s="314"/>
      <c r="E126" s="314"/>
      <c r="F126" s="290"/>
      <c r="G126" s="288"/>
      <c r="H126" s="633"/>
      <c r="I126" s="696"/>
      <c r="J126" s="409" t="s">
        <v>427</v>
      </c>
      <c r="K126" s="555">
        <f>居宅拠点!K126</f>
        <v>0</v>
      </c>
      <c r="L126" s="555">
        <f>居宅拠点!L126</f>
        <v>0</v>
      </c>
      <c r="M126" s="555">
        <f>居宅拠点!M126</f>
        <v>0</v>
      </c>
      <c r="N126" s="555">
        <f>地域包括拠点!K126</f>
        <v>0</v>
      </c>
      <c r="O126" s="555">
        <f>地域包括拠点!L126</f>
        <v>0</v>
      </c>
      <c r="P126" s="555">
        <f>地域包括拠点!M126</f>
        <v>0</v>
      </c>
      <c r="Q126" s="555">
        <f t="shared" si="4"/>
        <v>0</v>
      </c>
      <c r="R126" s="555">
        <f t="shared" si="5"/>
        <v>0</v>
      </c>
      <c r="S126" s="556">
        <f t="shared" si="6"/>
        <v>0</v>
      </c>
    </row>
    <row r="127" spans="1:19" ht="27.95" customHeight="1" thickBot="1" x14ac:dyDescent="0.2">
      <c r="A127" s="201"/>
      <c r="B127" s="80"/>
      <c r="C127" s="313"/>
      <c r="D127" s="314"/>
      <c r="E127" s="314"/>
      <c r="F127" s="291"/>
      <c r="G127" s="408"/>
      <c r="H127" s="688" t="s">
        <v>433</v>
      </c>
      <c r="I127" s="689"/>
      <c r="J127" s="690"/>
      <c r="K127" s="565">
        <f>居宅拠点!K127</f>
        <v>21800</v>
      </c>
      <c r="L127" s="565">
        <f>居宅拠点!L127</f>
        <v>0</v>
      </c>
      <c r="M127" s="565">
        <f>居宅拠点!M127</f>
        <v>21800</v>
      </c>
      <c r="N127" s="566">
        <f>地域包括拠点!K127</f>
        <v>18355</v>
      </c>
      <c r="O127" s="566">
        <f>地域包括拠点!L127</f>
        <v>0</v>
      </c>
      <c r="P127" s="566">
        <f>地域包括拠点!M127</f>
        <v>18355</v>
      </c>
      <c r="Q127" s="566">
        <f t="shared" si="4"/>
        <v>40155</v>
      </c>
      <c r="R127" s="566">
        <f t="shared" si="5"/>
        <v>0</v>
      </c>
      <c r="S127" s="567">
        <f t="shared" si="6"/>
        <v>40155</v>
      </c>
    </row>
    <row r="128" spans="1:19" ht="27.95" customHeight="1" x14ac:dyDescent="0.15">
      <c r="A128" s="201"/>
      <c r="B128" s="80"/>
      <c r="C128" s="313"/>
      <c r="D128" s="314"/>
      <c r="E128" s="314"/>
      <c r="F128" s="292"/>
      <c r="G128" s="712" t="s">
        <v>65</v>
      </c>
      <c r="H128" s="633" t="s">
        <v>66</v>
      </c>
      <c r="I128" s="365"/>
      <c r="J128" s="270"/>
      <c r="K128" s="557">
        <f>居宅拠点!K128</f>
        <v>20558</v>
      </c>
      <c r="L128" s="557">
        <f>居宅拠点!L128</f>
        <v>0</v>
      </c>
      <c r="M128" s="557">
        <f>居宅拠点!M128</f>
        <v>20558</v>
      </c>
      <c r="N128" s="557">
        <f>地域包括拠点!K128</f>
        <v>13560</v>
      </c>
      <c r="O128" s="557">
        <f>地域包括拠点!L128</f>
        <v>0</v>
      </c>
      <c r="P128" s="557">
        <f>地域包括拠点!M128</f>
        <v>13560</v>
      </c>
      <c r="Q128" s="557">
        <f t="shared" si="4"/>
        <v>34118</v>
      </c>
      <c r="R128" s="557">
        <f t="shared" si="5"/>
        <v>0</v>
      </c>
      <c r="S128" s="558">
        <f t="shared" si="6"/>
        <v>34118</v>
      </c>
    </row>
    <row r="129" spans="1:19" ht="27.95" customHeight="1" x14ac:dyDescent="0.15">
      <c r="A129" s="201"/>
      <c r="B129" s="80"/>
      <c r="C129" s="313"/>
      <c r="D129" s="314"/>
      <c r="E129" s="314"/>
      <c r="F129" s="701" t="s">
        <v>677</v>
      </c>
      <c r="G129" s="694"/>
      <c r="H129" s="633"/>
      <c r="I129" s="273" t="s">
        <v>434</v>
      </c>
      <c r="J129" s="61"/>
      <c r="K129" s="550">
        <f>居宅拠点!K129</f>
        <v>0</v>
      </c>
      <c r="L129" s="550">
        <f>居宅拠点!L129</f>
        <v>0</v>
      </c>
      <c r="M129" s="550">
        <f>居宅拠点!M129</f>
        <v>0</v>
      </c>
      <c r="N129" s="550">
        <f>地域包括拠点!K129</f>
        <v>0</v>
      </c>
      <c r="O129" s="550">
        <f>地域包括拠点!L129</f>
        <v>0</v>
      </c>
      <c r="P129" s="550">
        <f>地域包括拠点!M129</f>
        <v>0</v>
      </c>
      <c r="Q129" s="550">
        <f t="shared" si="4"/>
        <v>0</v>
      </c>
      <c r="R129" s="550">
        <f t="shared" si="5"/>
        <v>0</v>
      </c>
      <c r="S129" s="551">
        <f t="shared" si="6"/>
        <v>0</v>
      </c>
    </row>
    <row r="130" spans="1:19" ht="27.95" customHeight="1" x14ac:dyDescent="0.15">
      <c r="A130" s="201"/>
      <c r="B130" s="80"/>
      <c r="C130" s="313"/>
      <c r="D130" s="314"/>
      <c r="E130" s="314"/>
      <c r="F130" s="701"/>
      <c r="G130" s="694"/>
      <c r="H130" s="633"/>
      <c r="I130" s="695" t="s">
        <v>435</v>
      </c>
      <c r="J130" s="61"/>
      <c r="K130" s="550">
        <f>居宅拠点!K130</f>
        <v>13922</v>
      </c>
      <c r="L130" s="550">
        <f>居宅拠点!L130</f>
        <v>0</v>
      </c>
      <c r="M130" s="550">
        <f>居宅拠点!M130</f>
        <v>13922</v>
      </c>
      <c r="N130" s="550">
        <f>地域包括拠点!K130</f>
        <v>8805</v>
      </c>
      <c r="O130" s="550">
        <f>地域包括拠点!L130</f>
        <v>0</v>
      </c>
      <c r="P130" s="550">
        <f>地域包括拠点!M130</f>
        <v>8805</v>
      </c>
      <c r="Q130" s="550">
        <f t="shared" si="4"/>
        <v>22727</v>
      </c>
      <c r="R130" s="550">
        <f t="shared" si="5"/>
        <v>0</v>
      </c>
      <c r="S130" s="551">
        <f t="shared" si="6"/>
        <v>22727</v>
      </c>
    </row>
    <row r="131" spans="1:19" ht="27.95" customHeight="1" x14ac:dyDescent="0.15">
      <c r="A131" s="201"/>
      <c r="B131" s="80"/>
      <c r="C131" s="313"/>
      <c r="D131" s="314"/>
      <c r="E131" s="314"/>
      <c r="F131" s="701"/>
      <c r="G131" s="694"/>
      <c r="H131" s="633"/>
      <c r="I131" s="696"/>
      <c r="J131" s="265" t="s">
        <v>435</v>
      </c>
      <c r="K131" s="550">
        <f>居宅拠点!K131</f>
        <v>4946</v>
      </c>
      <c r="L131" s="550">
        <f>居宅拠点!L131</f>
        <v>0</v>
      </c>
      <c r="M131" s="550">
        <f>居宅拠点!M131</f>
        <v>4946</v>
      </c>
      <c r="N131" s="550">
        <f>地域包括拠点!K131</f>
        <v>7465</v>
      </c>
      <c r="O131" s="550">
        <f>地域包括拠点!L131</f>
        <v>0</v>
      </c>
      <c r="P131" s="550">
        <f>地域包括拠点!M131</f>
        <v>7465</v>
      </c>
      <c r="Q131" s="550">
        <f t="shared" si="4"/>
        <v>12411</v>
      </c>
      <c r="R131" s="550">
        <f t="shared" si="5"/>
        <v>0</v>
      </c>
      <c r="S131" s="551">
        <f t="shared" si="6"/>
        <v>12411</v>
      </c>
    </row>
    <row r="132" spans="1:19" ht="27.95" customHeight="1" x14ac:dyDescent="0.15">
      <c r="A132" s="201"/>
      <c r="B132" s="80"/>
      <c r="C132" s="313"/>
      <c r="D132" s="314"/>
      <c r="E132" s="314"/>
      <c r="F132" s="701"/>
      <c r="G132" s="282"/>
      <c r="H132" s="633"/>
      <c r="I132" s="696"/>
      <c r="J132" s="265" t="s">
        <v>437</v>
      </c>
      <c r="K132" s="550">
        <f>居宅拠点!K132</f>
        <v>7052</v>
      </c>
      <c r="L132" s="550">
        <f>居宅拠点!L132</f>
        <v>0</v>
      </c>
      <c r="M132" s="550">
        <f>居宅拠点!M132</f>
        <v>7052</v>
      </c>
      <c r="N132" s="550">
        <f>地域包括拠点!K132</f>
        <v>0</v>
      </c>
      <c r="O132" s="550">
        <f>地域包括拠点!L132</f>
        <v>0</v>
      </c>
      <c r="P132" s="550">
        <f>地域包括拠点!M132</f>
        <v>0</v>
      </c>
      <c r="Q132" s="550">
        <f t="shared" si="4"/>
        <v>7052</v>
      </c>
      <c r="R132" s="550">
        <f t="shared" si="5"/>
        <v>0</v>
      </c>
      <c r="S132" s="551">
        <f t="shared" si="6"/>
        <v>7052</v>
      </c>
    </row>
    <row r="133" spans="1:19" ht="27.95" customHeight="1" x14ac:dyDescent="0.15">
      <c r="A133" s="201"/>
      <c r="B133" s="80"/>
      <c r="C133" s="313"/>
      <c r="D133" s="314"/>
      <c r="E133" s="314"/>
      <c r="F133" s="701"/>
      <c r="G133" s="282"/>
      <c r="H133" s="633"/>
      <c r="I133" s="697"/>
      <c r="J133" s="265" t="s">
        <v>438</v>
      </c>
      <c r="K133" s="550">
        <f>居宅拠点!K133</f>
        <v>1924</v>
      </c>
      <c r="L133" s="550">
        <f>居宅拠点!L133</f>
        <v>0</v>
      </c>
      <c r="M133" s="550">
        <f>居宅拠点!M133</f>
        <v>1924</v>
      </c>
      <c r="N133" s="550">
        <f>地域包括拠点!K133</f>
        <v>1340</v>
      </c>
      <c r="O133" s="550">
        <f>地域包括拠点!L133</f>
        <v>0</v>
      </c>
      <c r="P133" s="550">
        <f>地域包括拠点!M133</f>
        <v>1340</v>
      </c>
      <c r="Q133" s="550">
        <f t="shared" si="4"/>
        <v>3264</v>
      </c>
      <c r="R133" s="550">
        <f t="shared" si="5"/>
        <v>0</v>
      </c>
      <c r="S133" s="551">
        <f t="shared" si="6"/>
        <v>3264</v>
      </c>
    </row>
    <row r="134" spans="1:19" ht="27.95" customHeight="1" x14ac:dyDescent="0.15">
      <c r="A134" s="201"/>
      <c r="B134" s="80"/>
      <c r="C134" s="313"/>
      <c r="D134" s="314"/>
      <c r="E134" s="314"/>
      <c r="F134" s="701"/>
      <c r="G134" s="282"/>
      <c r="H134" s="633"/>
      <c r="I134" s="695" t="s">
        <v>439</v>
      </c>
      <c r="J134" s="265"/>
      <c r="K134" s="550">
        <f>居宅拠点!K134</f>
        <v>3891</v>
      </c>
      <c r="L134" s="550">
        <f>居宅拠点!L134</f>
        <v>0</v>
      </c>
      <c r="M134" s="550">
        <f>居宅拠点!M134</f>
        <v>3891</v>
      </c>
      <c r="N134" s="550">
        <f>地域包括拠点!K134</f>
        <v>2873</v>
      </c>
      <c r="O134" s="550">
        <f>地域包括拠点!L134</f>
        <v>0</v>
      </c>
      <c r="P134" s="550">
        <f>地域包括拠点!M134</f>
        <v>2873</v>
      </c>
      <c r="Q134" s="550">
        <f t="shared" si="4"/>
        <v>6764</v>
      </c>
      <c r="R134" s="550">
        <f t="shared" si="5"/>
        <v>0</v>
      </c>
      <c r="S134" s="551">
        <f t="shared" si="6"/>
        <v>6764</v>
      </c>
    </row>
    <row r="135" spans="1:19" ht="27.95" customHeight="1" x14ac:dyDescent="0.15">
      <c r="A135" s="201"/>
      <c r="B135" s="80"/>
      <c r="C135" s="313"/>
      <c r="D135" s="314"/>
      <c r="E135" s="314"/>
      <c r="F135" s="701"/>
      <c r="G135" s="282"/>
      <c r="H135" s="633"/>
      <c r="I135" s="696"/>
      <c r="J135" s="265" t="s">
        <v>439</v>
      </c>
      <c r="K135" s="550">
        <f>居宅拠点!K135</f>
        <v>1834</v>
      </c>
      <c r="L135" s="550">
        <f>居宅拠点!L135</f>
        <v>0</v>
      </c>
      <c r="M135" s="550">
        <f>居宅拠点!M135</f>
        <v>1834</v>
      </c>
      <c r="N135" s="550">
        <f>地域包括拠点!K135</f>
        <v>2873</v>
      </c>
      <c r="O135" s="550">
        <f>地域包括拠点!L135</f>
        <v>0</v>
      </c>
      <c r="P135" s="550">
        <f>地域包括拠点!M135</f>
        <v>2873</v>
      </c>
      <c r="Q135" s="550">
        <f t="shared" ref="Q135:Q198" si="7">SUM(K135+N135)</f>
        <v>4707</v>
      </c>
      <c r="R135" s="550">
        <f t="shared" ref="R135:R198" si="8">SUM(L135+O135)</f>
        <v>0</v>
      </c>
      <c r="S135" s="551">
        <f t="shared" ref="S135:S198" si="9">SUM(M135+P135)</f>
        <v>4707</v>
      </c>
    </row>
    <row r="136" spans="1:19" ht="27.95" customHeight="1" x14ac:dyDescent="0.15">
      <c r="A136" s="201"/>
      <c r="B136" s="80"/>
      <c r="C136" s="313"/>
      <c r="D136" s="314"/>
      <c r="E136" s="314"/>
      <c r="F136" s="701"/>
      <c r="G136" s="282"/>
      <c r="H136" s="633"/>
      <c r="I136" s="697"/>
      <c r="J136" s="265" t="s">
        <v>440</v>
      </c>
      <c r="K136" s="550">
        <f>居宅拠点!K136</f>
        <v>2057</v>
      </c>
      <c r="L136" s="550">
        <f>居宅拠点!L136</f>
        <v>0</v>
      </c>
      <c r="M136" s="550">
        <f>居宅拠点!M136</f>
        <v>2057</v>
      </c>
      <c r="N136" s="550">
        <f>地域包括拠点!K136</f>
        <v>0</v>
      </c>
      <c r="O136" s="550">
        <f>地域包括拠点!L136</f>
        <v>0</v>
      </c>
      <c r="P136" s="550">
        <f>地域包括拠点!M136</f>
        <v>0</v>
      </c>
      <c r="Q136" s="550">
        <f t="shared" si="7"/>
        <v>2057</v>
      </c>
      <c r="R136" s="550">
        <f t="shared" si="8"/>
        <v>0</v>
      </c>
      <c r="S136" s="551">
        <f t="shared" si="9"/>
        <v>2057</v>
      </c>
    </row>
    <row r="137" spans="1:19" ht="27.95" customHeight="1" x14ac:dyDescent="0.15">
      <c r="A137" s="201"/>
      <c r="B137" s="80"/>
      <c r="C137" s="313"/>
      <c r="D137" s="314"/>
      <c r="E137" s="314"/>
      <c r="F137" s="701"/>
      <c r="G137" s="282"/>
      <c r="H137" s="633"/>
      <c r="I137" s="695" t="s">
        <v>441</v>
      </c>
      <c r="J137" s="265"/>
      <c r="K137" s="550">
        <f>居宅拠点!K137</f>
        <v>0</v>
      </c>
      <c r="L137" s="550">
        <f>居宅拠点!L137</f>
        <v>0</v>
      </c>
      <c r="M137" s="550">
        <f>居宅拠点!M137</f>
        <v>0</v>
      </c>
      <c r="N137" s="550">
        <f>地域包括拠点!K137</f>
        <v>0</v>
      </c>
      <c r="O137" s="550">
        <f>地域包括拠点!L137</f>
        <v>0</v>
      </c>
      <c r="P137" s="550">
        <f>地域包括拠点!M137</f>
        <v>0</v>
      </c>
      <c r="Q137" s="550">
        <f t="shared" si="7"/>
        <v>0</v>
      </c>
      <c r="R137" s="550">
        <f t="shared" si="8"/>
        <v>0</v>
      </c>
      <c r="S137" s="551">
        <f t="shared" si="9"/>
        <v>0</v>
      </c>
    </row>
    <row r="138" spans="1:19" ht="27.95" customHeight="1" x14ac:dyDescent="0.15">
      <c r="A138" s="201"/>
      <c r="B138" s="80"/>
      <c r="C138" s="313"/>
      <c r="D138" s="314"/>
      <c r="E138" s="314"/>
      <c r="F138" s="701"/>
      <c r="G138" s="282"/>
      <c r="H138" s="633"/>
      <c r="I138" s="696"/>
      <c r="J138" s="265" t="s">
        <v>441</v>
      </c>
      <c r="K138" s="550">
        <f>居宅拠点!K138</f>
        <v>0</v>
      </c>
      <c r="L138" s="550">
        <f>居宅拠点!L138</f>
        <v>0</v>
      </c>
      <c r="M138" s="550">
        <f>居宅拠点!M138</f>
        <v>0</v>
      </c>
      <c r="N138" s="550">
        <f>地域包括拠点!K138</f>
        <v>0</v>
      </c>
      <c r="O138" s="550">
        <f>地域包括拠点!L138</f>
        <v>0</v>
      </c>
      <c r="P138" s="550">
        <f>地域包括拠点!M138</f>
        <v>0</v>
      </c>
      <c r="Q138" s="550">
        <f t="shared" si="7"/>
        <v>0</v>
      </c>
      <c r="R138" s="550">
        <f t="shared" si="8"/>
        <v>0</v>
      </c>
      <c r="S138" s="551">
        <f t="shared" si="9"/>
        <v>0</v>
      </c>
    </row>
    <row r="139" spans="1:19" ht="27.95" customHeight="1" x14ac:dyDescent="0.15">
      <c r="A139" s="201"/>
      <c r="B139" s="80"/>
      <c r="C139" s="313"/>
      <c r="D139" s="314"/>
      <c r="E139" s="314"/>
      <c r="F139" s="290"/>
      <c r="G139" s="282"/>
      <c r="H139" s="633"/>
      <c r="I139" s="697"/>
      <c r="J139" s="265" t="s">
        <v>443</v>
      </c>
      <c r="K139" s="550">
        <f>居宅拠点!K139</f>
        <v>0</v>
      </c>
      <c r="L139" s="550">
        <f>居宅拠点!L139</f>
        <v>0</v>
      </c>
      <c r="M139" s="550">
        <f>居宅拠点!M139</f>
        <v>0</v>
      </c>
      <c r="N139" s="550">
        <f>地域包括拠点!K139</f>
        <v>0</v>
      </c>
      <c r="O139" s="550">
        <f>地域包括拠点!L139</f>
        <v>0</v>
      </c>
      <c r="P139" s="550">
        <f>地域包括拠点!M139</f>
        <v>0</v>
      </c>
      <c r="Q139" s="550">
        <f t="shared" si="7"/>
        <v>0</v>
      </c>
      <c r="R139" s="550">
        <f t="shared" si="8"/>
        <v>0</v>
      </c>
      <c r="S139" s="551">
        <f t="shared" si="9"/>
        <v>0</v>
      </c>
    </row>
    <row r="140" spans="1:19" ht="27.95" customHeight="1" x14ac:dyDescent="0.15">
      <c r="A140" s="201"/>
      <c r="B140" s="80"/>
      <c r="C140" s="313"/>
      <c r="D140" s="314"/>
      <c r="E140" s="314"/>
      <c r="F140" s="290"/>
      <c r="G140" s="282"/>
      <c r="H140" s="633"/>
      <c r="I140" s="273" t="s">
        <v>444</v>
      </c>
      <c r="J140" s="61"/>
      <c r="K140" s="550">
        <f>居宅拠点!K140</f>
        <v>0</v>
      </c>
      <c r="L140" s="550">
        <f>居宅拠点!L140</f>
        <v>0</v>
      </c>
      <c r="M140" s="550">
        <f>居宅拠点!M140</f>
        <v>0</v>
      </c>
      <c r="N140" s="550">
        <f>地域包括拠点!K140</f>
        <v>0</v>
      </c>
      <c r="O140" s="550">
        <f>地域包括拠点!L140</f>
        <v>0</v>
      </c>
      <c r="P140" s="550">
        <f>地域包括拠点!M140</f>
        <v>0</v>
      </c>
      <c r="Q140" s="550">
        <f t="shared" si="7"/>
        <v>0</v>
      </c>
      <c r="R140" s="550">
        <f t="shared" si="8"/>
        <v>0</v>
      </c>
      <c r="S140" s="551">
        <f t="shared" si="9"/>
        <v>0</v>
      </c>
    </row>
    <row r="141" spans="1:19" ht="27.95" customHeight="1" x14ac:dyDescent="0.15">
      <c r="A141" s="201"/>
      <c r="B141" s="80"/>
      <c r="C141" s="313"/>
      <c r="D141" s="314"/>
      <c r="E141" s="314"/>
      <c r="F141" s="290"/>
      <c r="G141" s="282"/>
      <c r="H141" s="633"/>
      <c r="I141" s="273" t="s">
        <v>447</v>
      </c>
      <c r="J141" s="61"/>
      <c r="K141" s="550">
        <f>居宅拠点!K141</f>
        <v>2745</v>
      </c>
      <c r="L141" s="550">
        <f>居宅拠点!L141</f>
        <v>0</v>
      </c>
      <c r="M141" s="550">
        <f>居宅拠点!M141</f>
        <v>2745</v>
      </c>
      <c r="N141" s="550">
        <f>地域包括拠点!K141</f>
        <v>1882</v>
      </c>
      <c r="O141" s="550">
        <f>地域包括拠点!L141</f>
        <v>0</v>
      </c>
      <c r="P141" s="550">
        <f>地域包括拠点!M141</f>
        <v>1882</v>
      </c>
      <c r="Q141" s="550">
        <f t="shared" si="7"/>
        <v>4627</v>
      </c>
      <c r="R141" s="550">
        <f t="shared" si="8"/>
        <v>0</v>
      </c>
      <c r="S141" s="551">
        <f t="shared" si="9"/>
        <v>4627</v>
      </c>
    </row>
    <row r="142" spans="1:19" ht="27.95" customHeight="1" x14ac:dyDescent="0.15">
      <c r="A142" s="201"/>
      <c r="B142" s="80"/>
      <c r="C142" s="313"/>
      <c r="D142" s="314"/>
      <c r="E142" s="314"/>
      <c r="F142" s="290"/>
      <c r="G142" s="282"/>
      <c r="H142" s="633"/>
      <c r="I142" s="695" t="s">
        <v>445</v>
      </c>
      <c r="J142" s="61"/>
      <c r="K142" s="550">
        <f>居宅拠点!K142</f>
        <v>0</v>
      </c>
      <c r="L142" s="550">
        <f>居宅拠点!L142</f>
        <v>0</v>
      </c>
      <c r="M142" s="550">
        <f>居宅拠点!M142</f>
        <v>0</v>
      </c>
      <c r="N142" s="550">
        <f>地域包括拠点!K142</f>
        <v>0</v>
      </c>
      <c r="O142" s="550">
        <f>地域包括拠点!L142</f>
        <v>0</v>
      </c>
      <c r="P142" s="550">
        <f>地域包括拠点!M142</f>
        <v>0</v>
      </c>
      <c r="Q142" s="550">
        <f t="shared" si="7"/>
        <v>0</v>
      </c>
      <c r="R142" s="550">
        <f t="shared" si="8"/>
        <v>0</v>
      </c>
      <c r="S142" s="551">
        <f t="shared" si="9"/>
        <v>0</v>
      </c>
    </row>
    <row r="143" spans="1:19" ht="27.95" customHeight="1" x14ac:dyDescent="0.15">
      <c r="A143" s="201"/>
      <c r="B143" s="80"/>
      <c r="C143" s="313"/>
      <c r="D143" s="314"/>
      <c r="E143" s="314"/>
      <c r="F143" s="290"/>
      <c r="G143" s="282"/>
      <c r="H143" s="633"/>
      <c r="I143" s="696"/>
      <c r="J143" s="265" t="s">
        <v>75</v>
      </c>
      <c r="K143" s="550">
        <f>居宅拠点!K143</f>
        <v>0</v>
      </c>
      <c r="L143" s="550">
        <f>居宅拠点!L143</f>
        <v>0</v>
      </c>
      <c r="M143" s="550">
        <f>居宅拠点!M143</f>
        <v>0</v>
      </c>
      <c r="N143" s="550">
        <f>地域包括拠点!K143</f>
        <v>0</v>
      </c>
      <c r="O143" s="550">
        <f>地域包括拠点!L143</f>
        <v>0</v>
      </c>
      <c r="P143" s="550">
        <f>地域包括拠点!M143</f>
        <v>0</v>
      </c>
      <c r="Q143" s="550">
        <f t="shared" si="7"/>
        <v>0</v>
      </c>
      <c r="R143" s="550">
        <f t="shared" si="8"/>
        <v>0</v>
      </c>
      <c r="S143" s="551">
        <f t="shared" si="9"/>
        <v>0</v>
      </c>
    </row>
    <row r="144" spans="1:19" ht="27.95" customHeight="1" x14ac:dyDescent="0.15">
      <c r="A144" s="201"/>
      <c r="B144" s="80"/>
      <c r="C144" s="313"/>
      <c r="D144" s="314"/>
      <c r="E144" s="314"/>
      <c r="F144" s="290"/>
      <c r="G144" s="282"/>
      <c r="H144" s="635"/>
      <c r="I144" s="697"/>
      <c r="J144" s="265" t="s">
        <v>445</v>
      </c>
      <c r="K144" s="550">
        <f>居宅拠点!K144</f>
        <v>0</v>
      </c>
      <c r="L144" s="550">
        <f>居宅拠点!L144</f>
        <v>0</v>
      </c>
      <c r="M144" s="550">
        <f>居宅拠点!M144</f>
        <v>0</v>
      </c>
      <c r="N144" s="550">
        <f>地域包括拠点!K144</f>
        <v>0</v>
      </c>
      <c r="O144" s="550">
        <f>地域包括拠点!L144</f>
        <v>0</v>
      </c>
      <c r="P144" s="550">
        <f>地域包括拠点!M144</f>
        <v>0</v>
      </c>
      <c r="Q144" s="550">
        <f t="shared" si="7"/>
        <v>0</v>
      </c>
      <c r="R144" s="550">
        <f t="shared" si="8"/>
        <v>0</v>
      </c>
      <c r="S144" s="551">
        <f t="shared" si="9"/>
        <v>0</v>
      </c>
    </row>
    <row r="145" spans="1:19" ht="27.95" customHeight="1" x14ac:dyDescent="0.15">
      <c r="A145" s="201"/>
      <c r="B145" s="80"/>
      <c r="C145" s="313"/>
      <c r="D145" s="314"/>
      <c r="E145" s="314"/>
      <c r="F145" s="290"/>
      <c r="G145" s="282"/>
      <c r="H145" s="632" t="s">
        <v>687</v>
      </c>
      <c r="I145" s="335"/>
      <c r="J145" s="265"/>
      <c r="K145" s="552">
        <f>居宅拠点!K145</f>
        <v>330</v>
      </c>
      <c r="L145" s="552">
        <f>居宅拠点!L145</f>
        <v>0</v>
      </c>
      <c r="M145" s="552">
        <f>居宅拠点!M145</f>
        <v>330</v>
      </c>
      <c r="N145" s="552">
        <f>地域包括拠点!K145</f>
        <v>160</v>
      </c>
      <c r="O145" s="552">
        <f>地域包括拠点!L145</f>
        <v>0</v>
      </c>
      <c r="P145" s="552">
        <f>地域包括拠点!M145</f>
        <v>160</v>
      </c>
      <c r="Q145" s="552">
        <f t="shared" si="7"/>
        <v>490</v>
      </c>
      <c r="R145" s="552">
        <f t="shared" si="8"/>
        <v>0</v>
      </c>
      <c r="S145" s="553">
        <f t="shared" si="9"/>
        <v>490</v>
      </c>
    </row>
    <row r="146" spans="1:19" ht="27.95" customHeight="1" x14ac:dyDescent="0.15">
      <c r="A146" s="201"/>
      <c r="B146" s="80"/>
      <c r="C146" s="313"/>
      <c r="D146" s="314"/>
      <c r="E146" s="314"/>
      <c r="F146" s="290"/>
      <c r="G146" s="282"/>
      <c r="H146" s="633"/>
      <c r="I146" s="695" t="s">
        <v>474</v>
      </c>
      <c r="J146" s="265"/>
      <c r="K146" s="550">
        <f>居宅拠点!K146</f>
        <v>0</v>
      </c>
      <c r="L146" s="550">
        <f>居宅拠点!L146</f>
        <v>0</v>
      </c>
      <c r="M146" s="550">
        <f>居宅拠点!M146</f>
        <v>0</v>
      </c>
      <c r="N146" s="550">
        <f>地域包括拠点!K146</f>
        <v>0</v>
      </c>
      <c r="O146" s="550">
        <f>地域包括拠点!L146</f>
        <v>0</v>
      </c>
      <c r="P146" s="550">
        <f>地域包括拠点!M146</f>
        <v>0</v>
      </c>
      <c r="Q146" s="550">
        <f t="shared" si="7"/>
        <v>0</v>
      </c>
      <c r="R146" s="550">
        <f t="shared" si="8"/>
        <v>0</v>
      </c>
      <c r="S146" s="551">
        <f t="shared" si="9"/>
        <v>0</v>
      </c>
    </row>
    <row r="147" spans="1:19" ht="27.95" customHeight="1" x14ac:dyDescent="0.15">
      <c r="A147" s="201"/>
      <c r="B147" s="80"/>
      <c r="C147" s="313"/>
      <c r="D147" s="314"/>
      <c r="E147" s="314"/>
      <c r="F147" s="290"/>
      <c r="G147" s="282"/>
      <c r="H147" s="633"/>
      <c r="I147" s="696"/>
      <c r="J147" s="265" t="s">
        <v>475</v>
      </c>
      <c r="K147" s="550">
        <f>居宅拠点!K147</f>
        <v>0</v>
      </c>
      <c r="L147" s="550">
        <f>居宅拠点!L147</f>
        <v>0</v>
      </c>
      <c r="M147" s="550">
        <f>居宅拠点!M147</f>
        <v>0</v>
      </c>
      <c r="N147" s="550">
        <f>地域包括拠点!K147</f>
        <v>0</v>
      </c>
      <c r="O147" s="550">
        <f>地域包括拠点!L147</f>
        <v>0</v>
      </c>
      <c r="P147" s="550">
        <f>地域包括拠点!M147</f>
        <v>0</v>
      </c>
      <c r="Q147" s="550">
        <f t="shared" si="7"/>
        <v>0</v>
      </c>
      <c r="R147" s="550">
        <f t="shared" si="8"/>
        <v>0</v>
      </c>
      <c r="S147" s="551">
        <f t="shared" si="9"/>
        <v>0</v>
      </c>
    </row>
    <row r="148" spans="1:19" ht="27.95" customHeight="1" x14ac:dyDescent="0.15">
      <c r="A148" s="201"/>
      <c r="B148" s="80"/>
      <c r="C148" s="313"/>
      <c r="D148" s="314"/>
      <c r="E148" s="314"/>
      <c r="F148" s="290"/>
      <c r="G148" s="282"/>
      <c r="H148" s="633"/>
      <c r="I148" s="697"/>
      <c r="J148" s="265" t="s">
        <v>476</v>
      </c>
      <c r="K148" s="550">
        <f>居宅拠点!K148</f>
        <v>0</v>
      </c>
      <c r="L148" s="550">
        <f>居宅拠点!L148</f>
        <v>0</v>
      </c>
      <c r="M148" s="550">
        <f>居宅拠点!M148</f>
        <v>0</v>
      </c>
      <c r="N148" s="550">
        <f>地域包括拠点!K148</f>
        <v>0</v>
      </c>
      <c r="O148" s="550">
        <f>地域包括拠点!L148</f>
        <v>0</v>
      </c>
      <c r="P148" s="550">
        <f>地域包括拠点!M148</f>
        <v>0</v>
      </c>
      <c r="Q148" s="550">
        <f t="shared" si="7"/>
        <v>0</v>
      </c>
      <c r="R148" s="550">
        <f t="shared" si="8"/>
        <v>0</v>
      </c>
      <c r="S148" s="551">
        <f t="shared" si="9"/>
        <v>0</v>
      </c>
    </row>
    <row r="149" spans="1:19" ht="27.95" customHeight="1" x14ac:dyDescent="0.15">
      <c r="A149" s="201"/>
      <c r="B149" s="80"/>
      <c r="C149" s="313"/>
      <c r="D149" s="314"/>
      <c r="E149" s="314"/>
      <c r="F149" s="290"/>
      <c r="G149" s="282"/>
      <c r="H149" s="633"/>
      <c r="I149" s="273" t="s">
        <v>477</v>
      </c>
      <c r="J149" s="265"/>
      <c r="K149" s="550">
        <f>居宅拠点!K149</f>
        <v>0</v>
      </c>
      <c r="L149" s="550">
        <f>居宅拠点!L149</f>
        <v>0</v>
      </c>
      <c r="M149" s="550">
        <f>居宅拠点!M149</f>
        <v>0</v>
      </c>
      <c r="N149" s="550">
        <f>地域包括拠点!K149</f>
        <v>0</v>
      </c>
      <c r="O149" s="550">
        <f>地域包括拠点!L149</f>
        <v>0</v>
      </c>
      <c r="P149" s="550">
        <f>地域包括拠点!M149</f>
        <v>0</v>
      </c>
      <c r="Q149" s="550">
        <f t="shared" si="7"/>
        <v>0</v>
      </c>
      <c r="R149" s="550">
        <f t="shared" si="8"/>
        <v>0</v>
      </c>
      <c r="S149" s="551">
        <f t="shared" si="9"/>
        <v>0</v>
      </c>
    </row>
    <row r="150" spans="1:19" ht="27.95" customHeight="1" x14ac:dyDescent="0.15">
      <c r="A150" s="201"/>
      <c r="B150" s="80"/>
      <c r="C150" s="313"/>
      <c r="D150" s="314"/>
      <c r="E150" s="314"/>
      <c r="F150" s="290"/>
      <c r="G150" s="282"/>
      <c r="H150" s="633"/>
      <c r="I150" s="273" t="s">
        <v>457</v>
      </c>
      <c r="J150" s="265"/>
      <c r="K150" s="550">
        <f>居宅拠点!K150</f>
        <v>0</v>
      </c>
      <c r="L150" s="550">
        <f>居宅拠点!L150</f>
        <v>0</v>
      </c>
      <c r="M150" s="550">
        <f>居宅拠点!M150</f>
        <v>0</v>
      </c>
      <c r="N150" s="550">
        <f>地域包括拠点!K150</f>
        <v>0</v>
      </c>
      <c r="O150" s="550">
        <f>地域包括拠点!L150</f>
        <v>0</v>
      </c>
      <c r="P150" s="550">
        <f>地域包括拠点!M150</f>
        <v>0</v>
      </c>
      <c r="Q150" s="550">
        <f t="shared" si="7"/>
        <v>0</v>
      </c>
      <c r="R150" s="550">
        <f t="shared" si="8"/>
        <v>0</v>
      </c>
      <c r="S150" s="551">
        <f t="shared" si="9"/>
        <v>0</v>
      </c>
    </row>
    <row r="151" spans="1:19" ht="27.95" customHeight="1" x14ac:dyDescent="0.15">
      <c r="A151" s="201"/>
      <c r="B151" s="80"/>
      <c r="C151" s="313"/>
      <c r="D151" s="314"/>
      <c r="E151" s="314"/>
      <c r="F151" s="290"/>
      <c r="G151" s="282"/>
      <c r="H151" s="633"/>
      <c r="I151" s="273" t="s">
        <v>489</v>
      </c>
      <c r="J151" s="265"/>
      <c r="K151" s="550">
        <f>居宅拠点!K151</f>
        <v>140</v>
      </c>
      <c r="L151" s="550">
        <f>居宅拠点!L151</f>
        <v>0</v>
      </c>
      <c r="M151" s="550">
        <f>居宅拠点!M151</f>
        <v>140</v>
      </c>
      <c r="N151" s="550">
        <f>地域包括拠点!K151</f>
        <v>0</v>
      </c>
      <c r="O151" s="550">
        <f>地域包括拠点!L151</f>
        <v>0</v>
      </c>
      <c r="P151" s="550">
        <f>地域包括拠点!M151</f>
        <v>0</v>
      </c>
      <c r="Q151" s="550">
        <f t="shared" si="7"/>
        <v>140</v>
      </c>
      <c r="R151" s="550">
        <f t="shared" si="8"/>
        <v>0</v>
      </c>
      <c r="S151" s="551">
        <f t="shared" si="9"/>
        <v>140</v>
      </c>
    </row>
    <row r="152" spans="1:19" ht="27.95" customHeight="1" x14ac:dyDescent="0.15">
      <c r="A152" s="201"/>
      <c r="B152" s="80"/>
      <c r="C152" s="313"/>
      <c r="D152" s="314"/>
      <c r="E152" s="314"/>
      <c r="F152" s="290"/>
      <c r="G152" s="282"/>
      <c r="H152" s="633"/>
      <c r="I152" s="695" t="s">
        <v>458</v>
      </c>
      <c r="J152" s="265"/>
      <c r="K152" s="550">
        <f>居宅拠点!K152</f>
        <v>190</v>
      </c>
      <c r="L152" s="550">
        <f>居宅拠点!L152</f>
        <v>0</v>
      </c>
      <c r="M152" s="550">
        <f>居宅拠点!M152</f>
        <v>190</v>
      </c>
      <c r="N152" s="550">
        <f>地域包括拠点!K152</f>
        <v>60</v>
      </c>
      <c r="O152" s="550">
        <f>地域包括拠点!L152</f>
        <v>0</v>
      </c>
      <c r="P152" s="550">
        <f>地域包括拠点!M152</f>
        <v>60</v>
      </c>
      <c r="Q152" s="550">
        <f t="shared" si="7"/>
        <v>250</v>
      </c>
      <c r="R152" s="550">
        <f t="shared" si="8"/>
        <v>0</v>
      </c>
      <c r="S152" s="551">
        <f t="shared" si="9"/>
        <v>250</v>
      </c>
    </row>
    <row r="153" spans="1:19" ht="27.95" customHeight="1" x14ac:dyDescent="0.15">
      <c r="A153" s="201"/>
      <c r="B153" s="80"/>
      <c r="C153" s="313"/>
      <c r="D153" s="314"/>
      <c r="E153" s="314"/>
      <c r="F153" s="290"/>
      <c r="G153" s="282"/>
      <c r="H153" s="633"/>
      <c r="I153" s="696"/>
      <c r="J153" s="265" t="s">
        <v>458</v>
      </c>
      <c r="K153" s="550">
        <f>居宅拠点!K153</f>
        <v>0</v>
      </c>
      <c r="L153" s="550">
        <f>居宅拠点!L153</f>
        <v>0</v>
      </c>
      <c r="M153" s="550">
        <f>居宅拠点!M153</f>
        <v>0</v>
      </c>
      <c r="N153" s="550">
        <f>地域包括拠点!K153</f>
        <v>0</v>
      </c>
      <c r="O153" s="550">
        <f>地域包括拠点!L153</f>
        <v>0</v>
      </c>
      <c r="P153" s="550">
        <f>地域包括拠点!M153</f>
        <v>0</v>
      </c>
      <c r="Q153" s="550">
        <f t="shared" si="7"/>
        <v>0</v>
      </c>
      <c r="R153" s="550">
        <f t="shared" si="8"/>
        <v>0</v>
      </c>
      <c r="S153" s="551">
        <f t="shared" si="9"/>
        <v>0</v>
      </c>
    </row>
    <row r="154" spans="1:19" ht="27.95" customHeight="1" x14ac:dyDescent="0.15">
      <c r="A154" s="201"/>
      <c r="B154" s="80"/>
      <c r="C154" s="313"/>
      <c r="D154" s="314"/>
      <c r="E154" s="314"/>
      <c r="F154" s="290"/>
      <c r="G154" s="282"/>
      <c r="H154" s="633"/>
      <c r="I154" s="697"/>
      <c r="J154" s="265" t="s">
        <v>485</v>
      </c>
      <c r="K154" s="550">
        <f>居宅拠点!K154</f>
        <v>190</v>
      </c>
      <c r="L154" s="550">
        <f>居宅拠点!L154</f>
        <v>0</v>
      </c>
      <c r="M154" s="550">
        <f>居宅拠点!M154</f>
        <v>190</v>
      </c>
      <c r="N154" s="550">
        <f>地域包括拠点!K154</f>
        <v>60</v>
      </c>
      <c r="O154" s="550">
        <f>地域包括拠点!L154</f>
        <v>0</v>
      </c>
      <c r="P154" s="550">
        <f>地域包括拠点!M154</f>
        <v>60</v>
      </c>
      <c r="Q154" s="550">
        <f t="shared" si="7"/>
        <v>250</v>
      </c>
      <c r="R154" s="550">
        <f t="shared" si="8"/>
        <v>0</v>
      </c>
      <c r="S154" s="551">
        <f t="shared" si="9"/>
        <v>250</v>
      </c>
    </row>
    <row r="155" spans="1:19" ht="27.95" customHeight="1" x14ac:dyDescent="0.15">
      <c r="A155" s="201"/>
      <c r="B155" s="80"/>
      <c r="C155" s="313"/>
      <c r="D155" s="314"/>
      <c r="E155" s="314"/>
      <c r="F155" s="290"/>
      <c r="G155" s="282"/>
      <c r="H155" s="633"/>
      <c r="I155" s="273" t="s">
        <v>465</v>
      </c>
      <c r="J155" s="265"/>
      <c r="K155" s="550">
        <f>居宅拠点!K155</f>
        <v>0</v>
      </c>
      <c r="L155" s="550">
        <f>居宅拠点!L155</f>
        <v>0</v>
      </c>
      <c r="M155" s="550">
        <f>居宅拠点!M155</f>
        <v>0</v>
      </c>
      <c r="N155" s="550">
        <f>地域包括拠点!K155</f>
        <v>0</v>
      </c>
      <c r="O155" s="550">
        <f>地域包括拠点!L155</f>
        <v>0</v>
      </c>
      <c r="P155" s="550">
        <f>地域包括拠点!M155</f>
        <v>0</v>
      </c>
      <c r="Q155" s="550">
        <f t="shared" si="7"/>
        <v>0</v>
      </c>
      <c r="R155" s="550">
        <f t="shared" si="8"/>
        <v>0</v>
      </c>
      <c r="S155" s="551">
        <f t="shared" si="9"/>
        <v>0</v>
      </c>
    </row>
    <row r="156" spans="1:19" ht="27.95" customHeight="1" x14ac:dyDescent="0.15">
      <c r="A156" s="201"/>
      <c r="B156" s="80"/>
      <c r="C156" s="313"/>
      <c r="D156" s="314"/>
      <c r="E156" s="314"/>
      <c r="F156" s="290"/>
      <c r="G156" s="282"/>
      <c r="H156" s="633"/>
      <c r="I156" s="273" t="s">
        <v>466</v>
      </c>
      <c r="J156" s="61"/>
      <c r="K156" s="550">
        <f>居宅拠点!K156</f>
        <v>0</v>
      </c>
      <c r="L156" s="550">
        <f>居宅拠点!L156</f>
        <v>0</v>
      </c>
      <c r="M156" s="550">
        <f>居宅拠点!M156</f>
        <v>0</v>
      </c>
      <c r="N156" s="550">
        <f>地域包括拠点!K156</f>
        <v>0</v>
      </c>
      <c r="O156" s="550">
        <f>地域包括拠点!L156</f>
        <v>0</v>
      </c>
      <c r="P156" s="550">
        <f>地域包括拠点!M156</f>
        <v>0</v>
      </c>
      <c r="Q156" s="550">
        <f t="shared" si="7"/>
        <v>0</v>
      </c>
      <c r="R156" s="550">
        <f t="shared" si="8"/>
        <v>0</v>
      </c>
      <c r="S156" s="551">
        <f t="shared" si="9"/>
        <v>0</v>
      </c>
    </row>
    <row r="157" spans="1:19" ht="27.95" customHeight="1" x14ac:dyDescent="0.15">
      <c r="A157" s="201"/>
      <c r="B157" s="80"/>
      <c r="C157" s="313"/>
      <c r="D157" s="314"/>
      <c r="E157" s="314"/>
      <c r="F157" s="290"/>
      <c r="G157" s="282"/>
      <c r="H157" s="633"/>
      <c r="I157" s="273" t="s">
        <v>488</v>
      </c>
      <c r="J157" s="61"/>
      <c r="K157" s="550">
        <f>居宅拠点!K157</f>
        <v>0</v>
      </c>
      <c r="L157" s="550">
        <f>居宅拠点!L157</f>
        <v>0</v>
      </c>
      <c r="M157" s="550">
        <f>居宅拠点!M157</f>
        <v>0</v>
      </c>
      <c r="N157" s="550">
        <f>地域包括拠点!K157</f>
        <v>0</v>
      </c>
      <c r="O157" s="550">
        <f>地域包括拠点!L157</f>
        <v>0</v>
      </c>
      <c r="P157" s="550">
        <f>地域包括拠点!M157</f>
        <v>0</v>
      </c>
      <c r="Q157" s="550">
        <f t="shared" si="7"/>
        <v>0</v>
      </c>
      <c r="R157" s="550">
        <f t="shared" si="8"/>
        <v>0</v>
      </c>
      <c r="S157" s="551">
        <f t="shared" si="9"/>
        <v>0</v>
      </c>
    </row>
    <row r="158" spans="1:19" ht="27.95" customHeight="1" x14ac:dyDescent="0.15">
      <c r="A158" s="201"/>
      <c r="B158" s="80"/>
      <c r="C158" s="313"/>
      <c r="D158" s="314"/>
      <c r="E158" s="314"/>
      <c r="F158" s="290"/>
      <c r="G158" s="282"/>
      <c r="H158" s="633"/>
      <c r="I158" s="273" t="s">
        <v>473</v>
      </c>
      <c r="J158" s="61"/>
      <c r="K158" s="550">
        <f>居宅拠点!K158</f>
        <v>0</v>
      </c>
      <c r="L158" s="550">
        <f>居宅拠点!L158</f>
        <v>0</v>
      </c>
      <c r="M158" s="550">
        <f>居宅拠点!M158</f>
        <v>0</v>
      </c>
      <c r="N158" s="550">
        <f>地域包括拠点!K158</f>
        <v>0</v>
      </c>
      <c r="O158" s="550">
        <f>地域包括拠点!L158</f>
        <v>0</v>
      </c>
      <c r="P158" s="550">
        <f>地域包括拠点!M158</f>
        <v>0</v>
      </c>
      <c r="Q158" s="550">
        <f t="shared" si="7"/>
        <v>0</v>
      </c>
      <c r="R158" s="550">
        <f t="shared" si="8"/>
        <v>0</v>
      </c>
      <c r="S158" s="551">
        <f t="shared" si="9"/>
        <v>0</v>
      </c>
    </row>
    <row r="159" spans="1:19" ht="27.95" customHeight="1" x14ac:dyDescent="0.15">
      <c r="A159" s="201"/>
      <c r="B159" s="80"/>
      <c r="C159" s="313"/>
      <c r="D159" s="314"/>
      <c r="E159" s="314"/>
      <c r="F159" s="290"/>
      <c r="G159" s="282"/>
      <c r="H159" s="633"/>
      <c r="I159" s="273" t="s">
        <v>586</v>
      </c>
      <c r="J159" s="61"/>
      <c r="K159" s="550">
        <f>居宅拠点!K159</f>
        <v>0</v>
      </c>
      <c r="L159" s="550">
        <f>居宅拠点!L159</f>
        <v>0</v>
      </c>
      <c r="M159" s="550">
        <f>居宅拠点!M159</f>
        <v>0</v>
      </c>
      <c r="N159" s="550">
        <f>地域包括拠点!K159</f>
        <v>0</v>
      </c>
      <c r="O159" s="550">
        <f>地域包括拠点!L159</f>
        <v>0</v>
      </c>
      <c r="P159" s="550">
        <f>地域包括拠点!M159</f>
        <v>0</v>
      </c>
      <c r="Q159" s="550">
        <f t="shared" si="7"/>
        <v>0</v>
      </c>
      <c r="R159" s="550">
        <f t="shared" si="8"/>
        <v>0</v>
      </c>
      <c r="S159" s="551">
        <f t="shared" si="9"/>
        <v>0</v>
      </c>
    </row>
    <row r="160" spans="1:19" ht="27.95" customHeight="1" x14ac:dyDescent="0.15">
      <c r="A160" s="201"/>
      <c r="B160" s="80"/>
      <c r="C160" s="313"/>
      <c r="D160" s="314"/>
      <c r="E160" s="314"/>
      <c r="F160" s="290"/>
      <c r="G160" s="282"/>
      <c r="H160" s="633"/>
      <c r="I160" s="273" t="s">
        <v>478</v>
      </c>
      <c r="J160" s="61"/>
      <c r="K160" s="550">
        <f>居宅拠点!K160</f>
        <v>0</v>
      </c>
      <c r="L160" s="550">
        <f>居宅拠点!L160</f>
        <v>0</v>
      </c>
      <c r="M160" s="550">
        <f>居宅拠点!M160</f>
        <v>0</v>
      </c>
      <c r="N160" s="550">
        <f>地域包括拠点!K160</f>
        <v>0</v>
      </c>
      <c r="O160" s="550">
        <f>地域包括拠点!L160</f>
        <v>0</v>
      </c>
      <c r="P160" s="550">
        <f>地域包括拠点!M160</f>
        <v>0</v>
      </c>
      <c r="Q160" s="550">
        <f t="shared" si="7"/>
        <v>0</v>
      </c>
      <c r="R160" s="550">
        <f t="shared" si="8"/>
        <v>0</v>
      </c>
      <c r="S160" s="551">
        <f t="shared" si="9"/>
        <v>0</v>
      </c>
    </row>
    <row r="161" spans="1:19" ht="27.95" customHeight="1" x14ac:dyDescent="0.15">
      <c r="A161" s="201"/>
      <c r="B161" s="80"/>
      <c r="C161" s="313"/>
      <c r="D161" s="314"/>
      <c r="E161" s="314"/>
      <c r="F161" s="290"/>
      <c r="G161" s="282"/>
      <c r="H161" s="633"/>
      <c r="I161" s="273" t="s">
        <v>479</v>
      </c>
      <c r="J161" s="61"/>
      <c r="K161" s="550">
        <f>居宅拠点!K161</f>
        <v>0</v>
      </c>
      <c r="L161" s="550">
        <f>居宅拠点!L161</f>
        <v>0</v>
      </c>
      <c r="M161" s="550">
        <f>居宅拠点!M161</f>
        <v>0</v>
      </c>
      <c r="N161" s="550">
        <f>地域包括拠点!K161</f>
        <v>0</v>
      </c>
      <c r="O161" s="550">
        <f>地域包括拠点!L161</f>
        <v>0</v>
      </c>
      <c r="P161" s="550">
        <f>地域包括拠点!M161</f>
        <v>0</v>
      </c>
      <c r="Q161" s="550">
        <f t="shared" si="7"/>
        <v>0</v>
      </c>
      <c r="R161" s="550">
        <f t="shared" si="8"/>
        <v>0</v>
      </c>
      <c r="S161" s="551">
        <f t="shared" si="9"/>
        <v>0</v>
      </c>
    </row>
    <row r="162" spans="1:19" ht="27.95" customHeight="1" x14ac:dyDescent="0.15">
      <c r="A162" s="201"/>
      <c r="B162" s="80"/>
      <c r="C162" s="313"/>
      <c r="D162" s="314"/>
      <c r="E162" s="314"/>
      <c r="F162" s="290"/>
      <c r="G162" s="282"/>
      <c r="H162" s="633"/>
      <c r="I162" s="273" t="s">
        <v>480</v>
      </c>
      <c r="J162" s="61"/>
      <c r="K162" s="550">
        <f>居宅拠点!K162</f>
        <v>0</v>
      </c>
      <c r="L162" s="550">
        <f>居宅拠点!L162</f>
        <v>0</v>
      </c>
      <c r="M162" s="550">
        <f>居宅拠点!M162</f>
        <v>0</v>
      </c>
      <c r="N162" s="550">
        <f>地域包括拠点!K162</f>
        <v>0</v>
      </c>
      <c r="O162" s="550">
        <f>地域包括拠点!L162</f>
        <v>0</v>
      </c>
      <c r="P162" s="550">
        <f>地域包括拠点!M162</f>
        <v>0</v>
      </c>
      <c r="Q162" s="550">
        <f t="shared" si="7"/>
        <v>0</v>
      </c>
      <c r="R162" s="550">
        <f t="shared" si="8"/>
        <v>0</v>
      </c>
      <c r="S162" s="551">
        <f t="shared" si="9"/>
        <v>0</v>
      </c>
    </row>
    <row r="163" spans="1:19" ht="27.95" customHeight="1" x14ac:dyDescent="0.15">
      <c r="A163" s="201"/>
      <c r="B163" s="80"/>
      <c r="C163" s="313"/>
      <c r="D163" s="314"/>
      <c r="E163" s="314"/>
      <c r="F163" s="290"/>
      <c r="G163" s="282"/>
      <c r="H163" s="633"/>
      <c r="I163" s="273" t="s">
        <v>481</v>
      </c>
      <c r="J163" s="61"/>
      <c r="K163" s="550">
        <f>居宅拠点!K163</f>
        <v>0</v>
      </c>
      <c r="L163" s="550">
        <f>居宅拠点!L163</f>
        <v>0</v>
      </c>
      <c r="M163" s="550">
        <f>居宅拠点!M163</f>
        <v>0</v>
      </c>
      <c r="N163" s="550">
        <f>地域包括拠点!K163</f>
        <v>0</v>
      </c>
      <c r="O163" s="550">
        <f>地域包括拠点!L163</f>
        <v>0</v>
      </c>
      <c r="P163" s="550">
        <f>地域包括拠点!M163</f>
        <v>0</v>
      </c>
      <c r="Q163" s="550">
        <f t="shared" si="7"/>
        <v>0</v>
      </c>
      <c r="R163" s="550">
        <f t="shared" si="8"/>
        <v>0</v>
      </c>
      <c r="S163" s="551">
        <f t="shared" si="9"/>
        <v>0</v>
      </c>
    </row>
    <row r="164" spans="1:19" ht="27.95" customHeight="1" x14ac:dyDescent="0.15">
      <c r="A164" s="201"/>
      <c r="B164" s="80"/>
      <c r="C164" s="313"/>
      <c r="D164" s="314"/>
      <c r="E164" s="314"/>
      <c r="F164" s="290"/>
      <c r="G164" s="282"/>
      <c r="H164" s="633"/>
      <c r="I164" s="273" t="s">
        <v>482</v>
      </c>
      <c r="J164" s="61"/>
      <c r="K164" s="550">
        <f>居宅拠点!K164</f>
        <v>0</v>
      </c>
      <c r="L164" s="550">
        <f>居宅拠点!L164</f>
        <v>0</v>
      </c>
      <c r="M164" s="550">
        <f>居宅拠点!M164</f>
        <v>0</v>
      </c>
      <c r="N164" s="550">
        <f>地域包括拠点!K164</f>
        <v>0</v>
      </c>
      <c r="O164" s="550">
        <f>地域包括拠点!L164</f>
        <v>0</v>
      </c>
      <c r="P164" s="550">
        <f>地域包括拠点!M164</f>
        <v>0</v>
      </c>
      <c r="Q164" s="550">
        <f t="shared" si="7"/>
        <v>0</v>
      </c>
      <c r="R164" s="550">
        <f t="shared" si="8"/>
        <v>0</v>
      </c>
      <c r="S164" s="551">
        <f t="shared" si="9"/>
        <v>0</v>
      </c>
    </row>
    <row r="165" spans="1:19" ht="27.95" customHeight="1" x14ac:dyDescent="0.15">
      <c r="A165" s="201"/>
      <c r="B165" s="80"/>
      <c r="C165" s="313"/>
      <c r="D165" s="314"/>
      <c r="E165" s="314"/>
      <c r="F165" s="290"/>
      <c r="G165" s="282"/>
      <c r="H165" s="633"/>
      <c r="I165" s="273" t="s">
        <v>490</v>
      </c>
      <c r="J165" s="61"/>
      <c r="K165" s="550">
        <f>居宅拠点!K165</f>
        <v>0</v>
      </c>
      <c r="L165" s="550">
        <f>居宅拠点!L165</f>
        <v>0</v>
      </c>
      <c r="M165" s="550">
        <f>居宅拠点!M165</f>
        <v>0</v>
      </c>
      <c r="N165" s="550">
        <f>地域包括拠点!K165</f>
        <v>0</v>
      </c>
      <c r="O165" s="550">
        <f>地域包括拠点!L165</f>
        <v>0</v>
      </c>
      <c r="P165" s="550">
        <f>地域包括拠点!M165</f>
        <v>0</v>
      </c>
      <c r="Q165" s="550">
        <f t="shared" si="7"/>
        <v>0</v>
      </c>
      <c r="R165" s="550">
        <f t="shared" si="8"/>
        <v>0</v>
      </c>
      <c r="S165" s="551">
        <f t="shared" si="9"/>
        <v>0</v>
      </c>
    </row>
    <row r="166" spans="1:19" ht="27.95" customHeight="1" x14ac:dyDescent="0.15">
      <c r="A166" s="201"/>
      <c r="B166" s="80"/>
      <c r="C166" s="313"/>
      <c r="D166" s="314"/>
      <c r="E166" s="314"/>
      <c r="F166" s="291"/>
      <c r="G166" s="283"/>
      <c r="H166" s="635"/>
      <c r="I166" s="273" t="s">
        <v>472</v>
      </c>
      <c r="J166" s="61"/>
      <c r="K166" s="550">
        <f>居宅拠点!K166</f>
        <v>0</v>
      </c>
      <c r="L166" s="550">
        <f>居宅拠点!L166</f>
        <v>0</v>
      </c>
      <c r="M166" s="550">
        <f>居宅拠点!M166</f>
        <v>0</v>
      </c>
      <c r="N166" s="550">
        <f>地域包括拠点!K166</f>
        <v>100</v>
      </c>
      <c r="O166" s="550">
        <f>地域包括拠点!L166</f>
        <v>0</v>
      </c>
      <c r="P166" s="550">
        <f>地域包括拠点!M166</f>
        <v>100</v>
      </c>
      <c r="Q166" s="550">
        <f t="shared" si="7"/>
        <v>100</v>
      </c>
      <c r="R166" s="550">
        <f t="shared" si="8"/>
        <v>0</v>
      </c>
      <c r="S166" s="551">
        <f t="shared" si="9"/>
        <v>100</v>
      </c>
    </row>
    <row r="167" spans="1:19" ht="27.95" customHeight="1" x14ac:dyDescent="0.15">
      <c r="A167" s="201"/>
      <c r="B167" s="80"/>
      <c r="C167" s="313"/>
      <c r="D167" s="314"/>
      <c r="E167" s="314"/>
      <c r="F167" s="290"/>
      <c r="G167" s="282"/>
      <c r="H167" s="632" t="s">
        <v>688</v>
      </c>
      <c r="I167" s="273"/>
      <c r="J167" s="61"/>
      <c r="K167" s="552">
        <f>居宅拠点!K167</f>
        <v>1960</v>
      </c>
      <c r="L167" s="552">
        <f>居宅拠点!L167</f>
        <v>0</v>
      </c>
      <c r="M167" s="552">
        <f>居宅拠点!M167</f>
        <v>1960</v>
      </c>
      <c r="N167" s="552">
        <f>地域包括拠点!K167</f>
        <v>3551</v>
      </c>
      <c r="O167" s="552">
        <f>地域包括拠点!L167</f>
        <v>0</v>
      </c>
      <c r="P167" s="552">
        <f>地域包括拠点!M167</f>
        <v>3551</v>
      </c>
      <c r="Q167" s="552">
        <f t="shared" si="7"/>
        <v>5511</v>
      </c>
      <c r="R167" s="552">
        <f t="shared" si="8"/>
        <v>0</v>
      </c>
      <c r="S167" s="553">
        <f t="shared" si="9"/>
        <v>5511</v>
      </c>
    </row>
    <row r="168" spans="1:19" ht="27.95" customHeight="1" x14ac:dyDescent="0.15">
      <c r="A168" s="201"/>
      <c r="B168" s="80"/>
      <c r="C168" s="313"/>
      <c r="D168" s="314"/>
      <c r="E168" s="314"/>
      <c r="F168" s="290"/>
      <c r="G168" s="282"/>
      <c r="H168" s="633"/>
      <c r="I168" s="273" t="s">
        <v>448</v>
      </c>
      <c r="J168" s="61"/>
      <c r="K168" s="550">
        <f>居宅拠点!K168</f>
        <v>100</v>
      </c>
      <c r="L168" s="550">
        <f>居宅拠点!L168</f>
        <v>0</v>
      </c>
      <c r="M168" s="550">
        <f>居宅拠点!M168</f>
        <v>100</v>
      </c>
      <c r="N168" s="550">
        <f>地域包括拠点!K168</f>
        <v>90</v>
      </c>
      <c r="O168" s="550">
        <f>地域包括拠点!L168</f>
        <v>0</v>
      </c>
      <c r="P168" s="550">
        <f>地域包括拠点!M168</f>
        <v>90</v>
      </c>
      <c r="Q168" s="550">
        <f t="shared" si="7"/>
        <v>190</v>
      </c>
      <c r="R168" s="550">
        <f t="shared" si="8"/>
        <v>0</v>
      </c>
      <c r="S168" s="551">
        <f t="shared" si="9"/>
        <v>190</v>
      </c>
    </row>
    <row r="169" spans="1:19" ht="27.95" customHeight="1" x14ac:dyDescent="0.15">
      <c r="A169" s="201"/>
      <c r="B169" s="80"/>
      <c r="C169" s="313"/>
      <c r="D169" s="314"/>
      <c r="E169" s="314"/>
      <c r="F169" s="290"/>
      <c r="G169" s="282"/>
      <c r="H169" s="285"/>
      <c r="I169" s="273" t="s">
        <v>452</v>
      </c>
      <c r="J169" s="61"/>
      <c r="K169" s="550">
        <f>居宅拠点!K169</f>
        <v>70</v>
      </c>
      <c r="L169" s="550">
        <f>居宅拠点!L169</f>
        <v>0</v>
      </c>
      <c r="M169" s="550">
        <f>居宅拠点!M169</f>
        <v>70</v>
      </c>
      <c r="N169" s="550">
        <f>地域包括拠点!K169</f>
        <v>45</v>
      </c>
      <c r="O169" s="550">
        <f>地域包括拠点!L169</f>
        <v>0</v>
      </c>
      <c r="P169" s="550">
        <f>地域包括拠点!M169</f>
        <v>45</v>
      </c>
      <c r="Q169" s="550">
        <f t="shared" si="7"/>
        <v>115</v>
      </c>
      <c r="R169" s="550">
        <f t="shared" si="8"/>
        <v>0</v>
      </c>
      <c r="S169" s="551">
        <f t="shared" si="9"/>
        <v>115</v>
      </c>
    </row>
    <row r="170" spans="1:19" ht="27.95" customHeight="1" x14ac:dyDescent="0.15">
      <c r="A170" s="201"/>
      <c r="B170" s="80"/>
      <c r="C170" s="313"/>
      <c r="D170" s="314"/>
      <c r="E170" s="314"/>
      <c r="F170" s="290"/>
      <c r="G170" s="282"/>
      <c r="H170" s="285"/>
      <c r="I170" s="695" t="s">
        <v>449</v>
      </c>
      <c r="J170" s="61"/>
      <c r="K170" s="550">
        <f>居宅拠点!K170</f>
        <v>100</v>
      </c>
      <c r="L170" s="550">
        <f>居宅拠点!L170</f>
        <v>0</v>
      </c>
      <c r="M170" s="550">
        <f>居宅拠点!M170</f>
        <v>100</v>
      </c>
      <c r="N170" s="550">
        <f>地域包括拠点!K170</f>
        <v>46</v>
      </c>
      <c r="O170" s="550">
        <f>地域包括拠点!L170</f>
        <v>0</v>
      </c>
      <c r="P170" s="550">
        <f>地域包括拠点!M170</f>
        <v>46</v>
      </c>
      <c r="Q170" s="550">
        <f t="shared" si="7"/>
        <v>146</v>
      </c>
      <c r="R170" s="550">
        <f t="shared" si="8"/>
        <v>0</v>
      </c>
      <c r="S170" s="551">
        <f t="shared" si="9"/>
        <v>146</v>
      </c>
    </row>
    <row r="171" spans="1:19" ht="27.95" customHeight="1" x14ac:dyDescent="0.15">
      <c r="A171" s="201"/>
      <c r="B171" s="80"/>
      <c r="C171" s="313"/>
      <c r="D171" s="314"/>
      <c r="E171" s="314"/>
      <c r="F171" s="290"/>
      <c r="G171" s="282"/>
      <c r="H171" s="285"/>
      <c r="I171" s="696"/>
      <c r="J171" s="265" t="s">
        <v>450</v>
      </c>
      <c r="K171" s="550">
        <f>居宅拠点!K171</f>
        <v>100</v>
      </c>
      <c r="L171" s="550">
        <f>居宅拠点!L171</f>
        <v>0</v>
      </c>
      <c r="M171" s="550">
        <f>居宅拠点!M171</f>
        <v>100</v>
      </c>
      <c r="N171" s="550">
        <f>地域包括拠点!K171</f>
        <v>46</v>
      </c>
      <c r="O171" s="550">
        <f>地域包括拠点!L171</f>
        <v>0</v>
      </c>
      <c r="P171" s="550">
        <f>地域包括拠点!M171</f>
        <v>46</v>
      </c>
      <c r="Q171" s="550">
        <f t="shared" si="7"/>
        <v>146</v>
      </c>
      <c r="R171" s="550">
        <f t="shared" si="8"/>
        <v>0</v>
      </c>
      <c r="S171" s="551">
        <f t="shared" si="9"/>
        <v>146</v>
      </c>
    </row>
    <row r="172" spans="1:19" ht="27.95" customHeight="1" x14ac:dyDescent="0.15">
      <c r="A172" s="201"/>
      <c r="B172" s="80"/>
      <c r="C172" s="313"/>
      <c r="D172" s="314"/>
      <c r="E172" s="314"/>
      <c r="F172" s="290"/>
      <c r="G172" s="282"/>
      <c r="H172" s="285"/>
      <c r="I172" s="697"/>
      <c r="J172" s="265" t="s">
        <v>451</v>
      </c>
      <c r="K172" s="550">
        <f>居宅拠点!K172</f>
        <v>0</v>
      </c>
      <c r="L172" s="550">
        <f>居宅拠点!L172</f>
        <v>0</v>
      </c>
      <c r="M172" s="550">
        <f>居宅拠点!M172</f>
        <v>0</v>
      </c>
      <c r="N172" s="550">
        <f>地域包括拠点!K172</f>
        <v>0</v>
      </c>
      <c r="O172" s="550">
        <f>地域包括拠点!L172</f>
        <v>0</v>
      </c>
      <c r="P172" s="550">
        <f>地域包括拠点!M172</f>
        <v>0</v>
      </c>
      <c r="Q172" s="550">
        <f t="shared" si="7"/>
        <v>0</v>
      </c>
      <c r="R172" s="550">
        <f t="shared" si="8"/>
        <v>0</v>
      </c>
      <c r="S172" s="551">
        <f t="shared" si="9"/>
        <v>0</v>
      </c>
    </row>
    <row r="173" spans="1:19" ht="27.95" customHeight="1" x14ac:dyDescent="0.15">
      <c r="A173" s="201"/>
      <c r="B173" s="80"/>
      <c r="C173" s="313"/>
      <c r="D173" s="314"/>
      <c r="E173" s="314"/>
      <c r="F173" s="290"/>
      <c r="G173" s="282"/>
      <c r="H173" s="285"/>
      <c r="I173" s="273" t="s">
        <v>453</v>
      </c>
      <c r="J173" s="265"/>
      <c r="K173" s="550">
        <f>居宅拠点!K173</f>
        <v>30</v>
      </c>
      <c r="L173" s="550">
        <f>居宅拠点!L173</f>
        <v>0</v>
      </c>
      <c r="M173" s="550">
        <f>居宅拠点!M173</f>
        <v>30</v>
      </c>
      <c r="N173" s="550">
        <f>地域包括拠点!K173</f>
        <v>45</v>
      </c>
      <c r="O173" s="550">
        <f>地域包括拠点!L173</f>
        <v>0</v>
      </c>
      <c r="P173" s="550">
        <f>地域包括拠点!M173</f>
        <v>45</v>
      </c>
      <c r="Q173" s="550">
        <f t="shared" si="7"/>
        <v>75</v>
      </c>
      <c r="R173" s="550">
        <f t="shared" si="8"/>
        <v>0</v>
      </c>
      <c r="S173" s="551">
        <f t="shared" si="9"/>
        <v>75</v>
      </c>
    </row>
    <row r="174" spans="1:19" ht="27.95" customHeight="1" x14ac:dyDescent="0.15">
      <c r="A174" s="201"/>
      <c r="B174" s="80"/>
      <c r="C174" s="313"/>
      <c r="D174" s="314"/>
      <c r="E174" s="314"/>
      <c r="F174" s="290"/>
      <c r="G174" s="282"/>
      <c r="H174" s="285"/>
      <c r="I174" s="695" t="s">
        <v>454</v>
      </c>
      <c r="J174" s="265"/>
      <c r="K174" s="550">
        <f>居宅拠点!K174</f>
        <v>130</v>
      </c>
      <c r="L174" s="550">
        <f>居宅拠点!L174</f>
        <v>0</v>
      </c>
      <c r="M174" s="550">
        <f>居宅拠点!M174</f>
        <v>130</v>
      </c>
      <c r="N174" s="550">
        <f>地域包括拠点!K174</f>
        <v>120</v>
      </c>
      <c r="O174" s="550">
        <f>地域包括拠点!L174</f>
        <v>0</v>
      </c>
      <c r="P174" s="550">
        <f>地域包括拠点!M174</f>
        <v>120</v>
      </c>
      <c r="Q174" s="550">
        <f t="shared" si="7"/>
        <v>250</v>
      </c>
      <c r="R174" s="550">
        <f t="shared" si="8"/>
        <v>0</v>
      </c>
      <c r="S174" s="551">
        <f t="shared" si="9"/>
        <v>250</v>
      </c>
    </row>
    <row r="175" spans="1:19" ht="27.95" customHeight="1" x14ac:dyDescent="0.15">
      <c r="A175" s="201"/>
      <c r="B175" s="80"/>
      <c r="C175" s="313"/>
      <c r="D175" s="314"/>
      <c r="E175" s="314"/>
      <c r="F175" s="290"/>
      <c r="G175" s="282"/>
      <c r="H175" s="285"/>
      <c r="I175" s="696"/>
      <c r="J175" s="265" t="s">
        <v>454</v>
      </c>
      <c r="K175" s="550">
        <f>居宅拠点!K175</f>
        <v>130</v>
      </c>
      <c r="L175" s="550">
        <f>居宅拠点!L175</f>
        <v>0</v>
      </c>
      <c r="M175" s="550">
        <f>居宅拠点!M175</f>
        <v>130</v>
      </c>
      <c r="N175" s="550">
        <f>地域包括拠点!K175</f>
        <v>120</v>
      </c>
      <c r="O175" s="550">
        <f>地域包括拠点!L175</f>
        <v>0</v>
      </c>
      <c r="P175" s="550">
        <f>地域包括拠点!M175</f>
        <v>120</v>
      </c>
      <c r="Q175" s="550">
        <f t="shared" si="7"/>
        <v>250</v>
      </c>
      <c r="R175" s="550">
        <f t="shared" si="8"/>
        <v>0</v>
      </c>
      <c r="S175" s="551">
        <f t="shared" si="9"/>
        <v>250</v>
      </c>
    </row>
    <row r="176" spans="1:19" ht="27.95" customHeight="1" x14ac:dyDescent="0.15">
      <c r="A176" s="201"/>
      <c r="B176" s="80"/>
      <c r="C176" s="313"/>
      <c r="D176" s="314"/>
      <c r="E176" s="314"/>
      <c r="F176" s="290"/>
      <c r="G176" s="282"/>
      <c r="H176" s="285"/>
      <c r="I176" s="697"/>
      <c r="J176" s="265" t="s">
        <v>455</v>
      </c>
      <c r="K176" s="550">
        <f>居宅拠点!K176</f>
        <v>0</v>
      </c>
      <c r="L176" s="550">
        <f>居宅拠点!L176</f>
        <v>0</v>
      </c>
      <c r="M176" s="550">
        <f>居宅拠点!M176</f>
        <v>0</v>
      </c>
      <c r="N176" s="550">
        <f>地域包括拠点!K176</f>
        <v>0</v>
      </c>
      <c r="O176" s="550">
        <f>地域包括拠点!L176</f>
        <v>0</v>
      </c>
      <c r="P176" s="550">
        <f>地域包括拠点!M176</f>
        <v>0</v>
      </c>
      <c r="Q176" s="550">
        <f t="shared" si="7"/>
        <v>0</v>
      </c>
      <c r="R176" s="550">
        <f t="shared" si="8"/>
        <v>0</v>
      </c>
      <c r="S176" s="551">
        <f t="shared" si="9"/>
        <v>0</v>
      </c>
    </row>
    <row r="177" spans="1:19" ht="27.95" customHeight="1" x14ac:dyDescent="0.15">
      <c r="A177" s="201"/>
      <c r="B177" s="80"/>
      <c r="C177" s="313"/>
      <c r="D177" s="314"/>
      <c r="E177" s="314"/>
      <c r="F177" s="290"/>
      <c r="G177" s="282"/>
      <c r="H177" s="285"/>
      <c r="I177" s="273" t="s">
        <v>456</v>
      </c>
      <c r="J177" s="265"/>
      <c r="K177" s="550">
        <f>居宅拠点!K177</f>
        <v>70</v>
      </c>
      <c r="L177" s="550">
        <f>居宅拠点!L177</f>
        <v>0</v>
      </c>
      <c r="M177" s="550">
        <f>居宅拠点!M177</f>
        <v>70</v>
      </c>
      <c r="N177" s="550">
        <f>地域包括拠点!K177</f>
        <v>80</v>
      </c>
      <c r="O177" s="550">
        <f>地域包括拠点!L177</f>
        <v>0</v>
      </c>
      <c r="P177" s="550">
        <f>地域包括拠点!M177</f>
        <v>80</v>
      </c>
      <c r="Q177" s="550">
        <f t="shared" si="7"/>
        <v>150</v>
      </c>
      <c r="R177" s="550">
        <f t="shared" si="8"/>
        <v>0</v>
      </c>
      <c r="S177" s="551">
        <f t="shared" si="9"/>
        <v>150</v>
      </c>
    </row>
    <row r="178" spans="1:19" ht="27.95" customHeight="1" x14ac:dyDescent="0.15">
      <c r="A178" s="201"/>
      <c r="B178" s="80"/>
      <c r="C178" s="313"/>
      <c r="D178" s="314"/>
      <c r="E178" s="314"/>
      <c r="F178" s="290"/>
      <c r="G178" s="282"/>
      <c r="H178" s="285"/>
      <c r="I178" s="273" t="s">
        <v>457</v>
      </c>
      <c r="J178" s="265"/>
      <c r="K178" s="550">
        <f>居宅拠点!K178</f>
        <v>220</v>
      </c>
      <c r="L178" s="550">
        <f>居宅拠点!L178</f>
        <v>0</v>
      </c>
      <c r="M178" s="550">
        <f>居宅拠点!M178</f>
        <v>220</v>
      </c>
      <c r="N178" s="550">
        <f>地域包括拠点!K178</f>
        <v>120</v>
      </c>
      <c r="O178" s="550">
        <f>地域包括拠点!L178</f>
        <v>0</v>
      </c>
      <c r="P178" s="550">
        <f>地域包括拠点!M178</f>
        <v>120</v>
      </c>
      <c r="Q178" s="550">
        <f t="shared" si="7"/>
        <v>340</v>
      </c>
      <c r="R178" s="550">
        <f t="shared" si="8"/>
        <v>0</v>
      </c>
      <c r="S178" s="551">
        <f t="shared" si="9"/>
        <v>340</v>
      </c>
    </row>
    <row r="179" spans="1:19" ht="27.95" customHeight="1" x14ac:dyDescent="0.15">
      <c r="A179" s="201"/>
      <c r="B179" s="80"/>
      <c r="C179" s="313"/>
      <c r="D179" s="314"/>
      <c r="E179" s="314"/>
      <c r="F179" s="290"/>
      <c r="G179" s="282"/>
      <c r="H179" s="285"/>
      <c r="I179" s="273" t="s">
        <v>458</v>
      </c>
      <c r="J179" s="265"/>
      <c r="K179" s="550">
        <f>居宅拠点!K179</f>
        <v>0</v>
      </c>
      <c r="L179" s="550">
        <f>居宅拠点!L179</f>
        <v>0</v>
      </c>
      <c r="M179" s="550">
        <f>居宅拠点!M179</f>
        <v>0</v>
      </c>
      <c r="N179" s="550">
        <f>地域包括拠点!K179</f>
        <v>120</v>
      </c>
      <c r="O179" s="550">
        <f>地域包括拠点!L179</f>
        <v>0</v>
      </c>
      <c r="P179" s="550">
        <f>地域包括拠点!M179</f>
        <v>120</v>
      </c>
      <c r="Q179" s="550">
        <f t="shared" si="7"/>
        <v>120</v>
      </c>
      <c r="R179" s="550">
        <f t="shared" si="8"/>
        <v>0</v>
      </c>
      <c r="S179" s="551">
        <f t="shared" si="9"/>
        <v>120</v>
      </c>
    </row>
    <row r="180" spans="1:19" ht="27.95" customHeight="1" x14ac:dyDescent="0.15">
      <c r="A180" s="201"/>
      <c r="B180" s="80"/>
      <c r="C180" s="313"/>
      <c r="D180" s="314"/>
      <c r="E180" s="314"/>
      <c r="F180" s="290"/>
      <c r="G180" s="282"/>
      <c r="H180" s="285"/>
      <c r="I180" s="273" t="s">
        <v>459</v>
      </c>
      <c r="J180" s="265"/>
      <c r="K180" s="550">
        <f>居宅拠点!K180</f>
        <v>10</v>
      </c>
      <c r="L180" s="550">
        <f>居宅拠点!L180</f>
        <v>0</v>
      </c>
      <c r="M180" s="550">
        <f>居宅拠点!M180</f>
        <v>10</v>
      </c>
      <c r="N180" s="550">
        <f>地域包括拠点!K180</f>
        <v>0</v>
      </c>
      <c r="O180" s="550">
        <f>地域包括拠点!L180</f>
        <v>0</v>
      </c>
      <c r="P180" s="550">
        <f>地域包括拠点!M180</f>
        <v>0</v>
      </c>
      <c r="Q180" s="550">
        <f t="shared" si="7"/>
        <v>10</v>
      </c>
      <c r="R180" s="550">
        <f t="shared" si="8"/>
        <v>0</v>
      </c>
      <c r="S180" s="551">
        <f t="shared" si="9"/>
        <v>10</v>
      </c>
    </row>
    <row r="181" spans="1:19" ht="27.95" customHeight="1" x14ac:dyDescent="0.15">
      <c r="A181" s="201"/>
      <c r="B181" s="80"/>
      <c r="C181" s="313"/>
      <c r="D181" s="314"/>
      <c r="E181" s="314"/>
      <c r="F181" s="701" t="s">
        <v>677</v>
      </c>
      <c r="G181" s="282"/>
      <c r="H181" s="285"/>
      <c r="I181" s="273" t="s">
        <v>462</v>
      </c>
      <c r="J181" s="265"/>
      <c r="K181" s="550">
        <f>居宅拠点!K181</f>
        <v>130</v>
      </c>
      <c r="L181" s="550">
        <f>居宅拠点!L181</f>
        <v>0</v>
      </c>
      <c r="M181" s="550">
        <f>居宅拠点!M181</f>
        <v>130</v>
      </c>
      <c r="N181" s="550">
        <f>地域包括拠点!K181</f>
        <v>156</v>
      </c>
      <c r="O181" s="550">
        <f>地域包括拠点!L181</f>
        <v>0</v>
      </c>
      <c r="P181" s="550">
        <f>地域包括拠点!M181</f>
        <v>156</v>
      </c>
      <c r="Q181" s="550">
        <f t="shared" si="7"/>
        <v>286</v>
      </c>
      <c r="R181" s="550">
        <f t="shared" si="8"/>
        <v>0</v>
      </c>
      <c r="S181" s="551">
        <f t="shared" si="9"/>
        <v>286</v>
      </c>
    </row>
    <row r="182" spans="1:19" ht="27.95" customHeight="1" x14ac:dyDescent="0.15">
      <c r="A182" s="201"/>
      <c r="B182" s="80"/>
      <c r="C182" s="313"/>
      <c r="D182" s="314"/>
      <c r="E182" s="314"/>
      <c r="F182" s="701"/>
      <c r="G182" s="282"/>
      <c r="H182" s="285"/>
      <c r="I182" s="273" t="s">
        <v>460</v>
      </c>
      <c r="J182" s="265"/>
      <c r="K182" s="550">
        <f>居宅拠点!K182</f>
        <v>10</v>
      </c>
      <c r="L182" s="550">
        <f>居宅拠点!L182</f>
        <v>0</v>
      </c>
      <c r="M182" s="550">
        <f>居宅拠点!M182</f>
        <v>10</v>
      </c>
      <c r="N182" s="550">
        <f>地域包括拠点!K182</f>
        <v>10</v>
      </c>
      <c r="O182" s="550">
        <f>地域包括拠点!L182</f>
        <v>0</v>
      </c>
      <c r="P182" s="550">
        <f>地域包括拠点!M182</f>
        <v>10</v>
      </c>
      <c r="Q182" s="550">
        <f t="shared" si="7"/>
        <v>20</v>
      </c>
      <c r="R182" s="550">
        <f t="shared" si="8"/>
        <v>0</v>
      </c>
      <c r="S182" s="551">
        <f t="shared" si="9"/>
        <v>20</v>
      </c>
    </row>
    <row r="183" spans="1:19" ht="27.95" customHeight="1" x14ac:dyDescent="0.15">
      <c r="A183" s="201"/>
      <c r="B183" s="80"/>
      <c r="C183" s="313"/>
      <c r="D183" s="314"/>
      <c r="E183" s="314"/>
      <c r="F183" s="701"/>
      <c r="G183" s="282"/>
      <c r="H183" s="285"/>
      <c r="I183" s="273" t="s">
        <v>461</v>
      </c>
      <c r="J183" s="265"/>
      <c r="K183" s="550">
        <f>居宅拠点!K183</f>
        <v>20</v>
      </c>
      <c r="L183" s="550">
        <f>居宅拠点!L183</f>
        <v>0</v>
      </c>
      <c r="M183" s="550">
        <f>居宅拠点!M183</f>
        <v>20</v>
      </c>
      <c r="N183" s="550">
        <f>地域包括拠点!K183</f>
        <v>20</v>
      </c>
      <c r="O183" s="550">
        <f>地域包括拠点!L183</f>
        <v>0</v>
      </c>
      <c r="P183" s="550">
        <f>地域包括拠点!M183</f>
        <v>20</v>
      </c>
      <c r="Q183" s="550">
        <f t="shared" si="7"/>
        <v>40</v>
      </c>
      <c r="R183" s="550">
        <f t="shared" si="8"/>
        <v>0</v>
      </c>
      <c r="S183" s="551">
        <f t="shared" si="9"/>
        <v>40</v>
      </c>
    </row>
    <row r="184" spans="1:19" ht="27.95" customHeight="1" x14ac:dyDescent="0.15">
      <c r="A184" s="201"/>
      <c r="B184" s="80"/>
      <c r="C184" s="313"/>
      <c r="D184" s="314"/>
      <c r="E184" s="314"/>
      <c r="F184" s="701"/>
      <c r="G184" s="282"/>
      <c r="H184" s="285"/>
      <c r="I184" s="695" t="s">
        <v>463</v>
      </c>
      <c r="J184" s="265"/>
      <c r="K184" s="550">
        <f>居宅拠点!K184</f>
        <v>0</v>
      </c>
      <c r="L184" s="550">
        <f>居宅拠点!L184</f>
        <v>0</v>
      </c>
      <c r="M184" s="550">
        <f>居宅拠点!M184</f>
        <v>0</v>
      </c>
      <c r="N184" s="550">
        <f>地域包括拠点!K184</f>
        <v>216</v>
      </c>
      <c r="O184" s="550">
        <f>地域包括拠点!L184</f>
        <v>0</v>
      </c>
      <c r="P184" s="550">
        <f>地域包括拠点!M184</f>
        <v>216</v>
      </c>
      <c r="Q184" s="550">
        <f t="shared" si="7"/>
        <v>216</v>
      </c>
      <c r="R184" s="550">
        <f t="shared" si="8"/>
        <v>0</v>
      </c>
      <c r="S184" s="551">
        <f t="shared" si="9"/>
        <v>216</v>
      </c>
    </row>
    <row r="185" spans="1:19" ht="27.95" customHeight="1" x14ac:dyDescent="0.15">
      <c r="A185" s="201"/>
      <c r="B185" s="80"/>
      <c r="C185" s="313"/>
      <c r="D185" s="314"/>
      <c r="E185" s="314"/>
      <c r="F185" s="701"/>
      <c r="G185" s="282"/>
      <c r="H185" s="285"/>
      <c r="I185" s="696"/>
      <c r="J185" s="265" t="s">
        <v>595</v>
      </c>
      <c r="K185" s="550">
        <f>居宅拠点!K185</f>
        <v>0</v>
      </c>
      <c r="L185" s="550">
        <f>居宅拠点!L185</f>
        <v>0</v>
      </c>
      <c r="M185" s="550">
        <f>居宅拠点!M185</f>
        <v>0</v>
      </c>
      <c r="N185" s="550">
        <f>地域包括拠点!K185</f>
        <v>0</v>
      </c>
      <c r="O185" s="550">
        <f>地域包括拠点!L185</f>
        <v>0</v>
      </c>
      <c r="P185" s="550">
        <f>地域包括拠点!M185</f>
        <v>0</v>
      </c>
      <c r="Q185" s="550">
        <f t="shared" si="7"/>
        <v>0</v>
      </c>
      <c r="R185" s="550">
        <f t="shared" si="8"/>
        <v>0</v>
      </c>
      <c r="S185" s="551">
        <f t="shared" si="9"/>
        <v>0</v>
      </c>
    </row>
    <row r="186" spans="1:19" ht="27.95" customHeight="1" x14ac:dyDescent="0.15">
      <c r="A186" s="201"/>
      <c r="B186" s="80"/>
      <c r="C186" s="313"/>
      <c r="D186" s="314"/>
      <c r="E186" s="314"/>
      <c r="F186" s="701"/>
      <c r="G186" s="282"/>
      <c r="H186" s="285"/>
      <c r="I186" s="696"/>
      <c r="J186" s="265" t="s">
        <v>596</v>
      </c>
      <c r="K186" s="550">
        <f>居宅拠点!K186</f>
        <v>0</v>
      </c>
      <c r="L186" s="550">
        <f>居宅拠点!L186</f>
        <v>0</v>
      </c>
      <c r="M186" s="550">
        <f>居宅拠点!M186</f>
        <v>0</v>
      </c>
      <c r="N186" s="550">
        <f>地域包括拠点!K186</f>
        <v>0</v>
      </c>
      <c r="O186" s="550">
        <f>地域包括拠点!L186</f>
        <v>0</v>
      </c>
      <c r="P186" s="550">
        <f>地域包括拠点!M186</f>
        <v>0</v>
      </c>
      <c r="Q186" s="550">
        <f t="shared" si="7"/>
        <v>0</v>
      </c>
      <c r="R186" s="550">
        <f t="shared" si="8"/>
        <v>0</v>
      </c>
      <c r="S186" s="551">
        <f t="shared" si="9"/>
        <v>0</v>
      </c>
    </row>
    <row r="187" spans="1:19" ht="27.95" customHeight="1" x14ac:dyDescent="0.15">
      <c r="A187" s="201"/>
      <c r="B187" s="80"/>
      <c r="C187" s="313"/>
      <c r="D187" s="314"/>
      <c r="E187" s="314"/>
      <c r="F187" s="701"/>
      <c r="G187" s="282"/>
      <c r="H187" s="285"/>
      <c r="I187" s="696"/>
      <c r="J187" s="265" t="s">
        <v>597</v>
      </c>
      <c r="K187" s="550">
        <f>居宅拠点!K187</f>
        <v>0</v>
      </c>
      <c r="L187" s="550">
        <f>居宅拠点!L187</f>
        <v>0</v>
      </c>
      <c r="M187" s="550">
        <f>居宅拠点!M187</f>
        <v>0</v>
      </c>
      <c r="N187" s="550">
        <f>地域包括拠点!K187</f>
        <v>0</v>
      </c>
      <c r="O187" s="550">
        <f>地域包括拠点!L187</f>
        <v>0</v>
      </c>
      <c r="P187" s="550">
        <f>地域包括拠点!M187</f>
        <v>0</v>
      </c>
      <c r="Q187" s="550">
        <f t="shared" si="7"/>
        <v>0</v>
      </c>
      <c r="R187" s="550">
        <f t="shared" si="8"/>
        <v>0</v>
      </c>
      <c r="S187" s="551">
        <f t="shared" si="9"/>
        <v>0</v>
      </c>
    </row>
    <row r="188" spans="1:19" ht="27.95" customHeight="1" x14ac:dyDescent="0.15">
      <c r="A188" s="201"/>
      <c r="B188" s="80"/>
      <c r="C188" s="313"/>
      <c r="D188" s="314"/>
      <c r="E188" s="314"/>
      <c r="F188" s="701"/>
      <c r="G188" s="282"/>
      <c r="H188" s="285"/>
      <c r="I188" s="697"/>
      <c r="J188" s="265" t="s">
        <v>598</v>
      </c>
      <c r="K188" s="550">
        <f>居宅拠点!K188</f>
        <v>0</v>
      </c>
      <c r="L188" s="550">
        <f>居宅拠点!L188</f>
        <v>0</v>
      </c>
      <c r="M188" s="550">
        <f>居宅拠点!M188</f>
        <v>0</v>
      </c>
      <c r="N188" s="550">
        <f>地域包括拠点!K188</f>
        <v>216</v>
      </c>
      <c r="O188" s="550">
        <f>地域包括拠点!L188</f>
        <v>0</v>
      </c>
      <c r="P188" s="550">
        <f>地域包括拠点!M188</f>
        <v>216</v>
      </c>
      <c r="Q188" s="550">
        <f t="shared" si="7"/>
        <v>216</v>
      </c>
      <c r="R188" s="550">
        <f t="shared" si="8"/>
        <v>0</v>
      </c>
      <c r="S188" s="551">
        <f t="shared" si="9"/>
        <v>216</v>
      </c>
    </row>
    <row r="189" spans="1:19" ht="27.95" customHeight="1" x14ac:dyDescent="0.15">
      <c r="A189" s="201"/>
      <c r="B189" s="80"/>
      <c r="C189" s="313"/>
      <c r="D189" s="314"/>
      <c r="E189" s="314"/>
      <c r="F189" s="701"/>
      <c r="G189" s="282"/>
      <c r="H189" s="285"/>
      <c r="I189" s="273" t="s">
        <v>464</v>
      </c>
      <c r="J189" s="61"/>
      <c r="K189" s="550">
        <f>居宅拠点!K189</f>
        <v>30</v>
      </c>
      <c r="L189" s="550">
        <f>居宅拠点!L189</f>
        <v>0</v>
      </c>
      <c r="M189" s="550">
        <f>居宅拠点!M189</f>
        <v>30</v>
      </c>
      <c r="N189" s="550">
        <f>地域包括拠点!K189</f>
        <v>10</v>
      </c>
      <c r="O189" s="550">
        <f>地域包括拠点!L189</f>
        <v>0</v>
      </c>
      <c r="P189" s="550">
        <f>地域包括拠点!M189</f>
        <v>10</v>
      </c>
      <c r="Q189" s="550">
        <f t="shared" si="7"/>
        <v>40</v>
      </c>
      <c r="R189" s="550">
        <f t="shared" si="8"/>
        <v>0</v>
      </c>
      <c r="S189" s="551">
        <f t="shared" si="9"/>
        <v>40</v>
      </c>
    </row>
    <row r="190" spans="1:19" ht="27.95" customHeight="1" x14ac:dyDescent="0.15">
      <c r="A190" s="201"/>
      <c r="B190" s="80"/>
      <c r="C190" s="313"/>
      <c r="D190" s="314"/>
      <c r="E190" s="314"/>
      <c r="F190" s="701"/>
      <c r="G190" s="282"/>
      <c r="H190" s="285"/>
      <c r="I190" s="273" t="s">
        <v>465</v>
      </c>
      <c r="J190" s="61"/>
      <c r="K190" s="550">
        <f>居宅拠点!K190</f>
        <v>250</v>
      </c>
      <c r="L190" s="550">
        <f>居宅拠点!L190</f>
        <v>0</v>
      </c>
      <c r="M190" s="550">
        <f>居宅拠点!M190</f>
        <v>250</v>
      </c>
      <c r="N190" s="550">
        <f>地域包括拠点!K190</f>
        <v>36</v>
      </c>
      <c r="O190" s="550">
        <f>地域包括拠点!L190</f>
        <v>0</v>
      </c>
      <c r="P190" s="550">
        <f>地域包括拠点!M190</f>
        <v>36</v>
      </c>
      <c r="Q190" s="550">
        <f t="shared" si="7"/>
        <v>286</v>
      </c>
      <c r="R190" s="550">
        <f t="shared" si="8"/>
        <v>0</v>
      </c>
      <c r="S190" s="551">
        <f t="shared" si="9"/>
        <v>286</v>
      </c>
    </row>
    <row r="191" spans="1:19" ht="27.95" customHeight="1" x14ac:dyDescent="0.15">
      <c r="A191" s="201"/>
      <c r="B191" s="80"/>
      <c r="C191" s="313"/>
      <c r="D191" s="314"/>
      <c r="E191" s="314"/>
      <c r="F191" s="290"/>
      <c r="G191" s="282"/>
      <c r="H191" s="285"/>
      <c r="I191" s="273" t="s">
        <v>466</v>
      </c>
      <c r="J191" s="61"/>
      <c r="K191" s="550">
        <f>居宅拠点!K191</f>
        <v>530</v>
      </c>
      <c r="L191" s="550">
        <f>居宅拠点!L191</f>
        <v>0</v>
      </c>
      <c r="M191" s="550">
        <f>居宅拠点!M191</f>
        <v>530</v>
      </c>
      <c r="N191" s="550">
        <f>地域包括拠点!K191</f>
        <v>1117</v>
      </c>
      <c r="O191" s="550">
        <f>地域包括拠点!L191</f>
        <v>0</v>
      </c>
      <c r="P191" s="550">
        <f>地域包括拠点!M191</f>
        <v>1117</v>
      </c>
      <c r="Q191" s="550">
        <f t="shared" si="7"/>
        <v>1647</v>
      </c>
      <c r="R191" s="550">
        <f t="shared" si="8"/>
        <v>0</v>
      </c>
      <c r="S191" s="551">
        <f t="shared" si="9"/>
        <v>1647</v>
      </c>
    </row>
    <row r="192" spans="1:19" ht="27.95" customHeight="1" x14ac:dyDescent="0.15">
      <c r="A192" s="201"/>
      <c r="B192" s="80"/>
      <c r="C192" s="313"/>
      <c r="D192" s="314"/>
      <c r="E192" s="314"/>
      <c r="F192" s="290"/>
      <c r="G192" s="282"/>
      <c r="H192" s="285"/>
      <c r="I192" s="273" t="s">
        <v>467</v>
      </c>
      <c r="J192" s="61"/>
      <c r="K192" s="550">
        <f>居宅拠点!K192</f>
        <v>0</v>
      </c>
      <c r="L192" s="550">
        <f>居宅拠点!L192</f>
        <v>0</v>
      </c>
      <c r="M192" s="550">
        <f>居宅拠点!M192</f>
        <v>0</v>
      </c>
      <c r="N192" s="550">
        <f>地域包括拠点!K192</f>
        <v>120</v>
      </c>
      <c r="O192" s="550">
        <f>地域包括拠点!L192</f>
        <v>0</v>
      </c>
      <c r="P192" s="550">
        <f>地域包括拠点!M192</f>
        <v>120</v>
      </c>
      <c r="Q192" s="550">
        <f t="shared" si="7"/>
        <v>120</v>
      </c>
      <c r="R192" s="550">
        <f t="shared" si="8"/>
        <v>0</v>
      </c>
      <c r="S192" s="551">
        <f t="shared" si="9"/>
        <v>120</v>
      </c>
    </row>
    <row r="193" spans="1:19" ht="27.95" customHeight="1" x14ac:dyDescent="0.15">
      <c r="A193" s="201"/>
      <c r="B193" s="80"/>
      <c r="C193" s="313"/>
      <c r="D193" s="314"/>
      <c r="E193" s="314"/>
      <c r="F193" s="290"/>
      <c r="G193" s="282"/>
      <c r="H193" s="285"/>
      <c r="I193" s="273" t="s">
        <v>468</v>
      </c>
      <c r="J193" s="61"/>
      <c r="K193" s="550">
        <f>居宅拠点!K193</f>
        <v>30</v>
      </c>
      <c r="L193" s="550">
        <f>居宅拠点!L193</f>
        <v>0</v>
      </c>
      <c r="M193" s="550">
        <f>居宅拠点!M193</f>
        <v>30</v>
      </c>
      <c r="N193" s="550">
        <f>地域包括拠点!K193</f>
        <v>0</v>
      </c>
      <c r="O193" s="550">
        <f>地域包括拠点!L193</f>
        <v>0</v>
      </c>
      <c r="P193" s="550">
        <f>地域包括拠点!M193</f>
        <v>0</v>
      </c>
      <c r="Q193" s="550">
        <f t="shared" si="7"/>
        <v>30</v>
      </c>
      <c r="R193" s="550">
        <f t="shared" si="8"/>
        <v>0</v>
      </c>
      <c r="S193" s="551">
        <f t="shared" si="9"/>
        <v>30</v>
      </c>
    </row>
    <row r="194" spans="1:19" ht="27.95" customHeight="1" x14ac:dyDescent="0.15">
      <c r="A194" s="201"/>
      <c r="B194" s="80"/>
      <c r="C194" s="313"/>
      <c r="D194" s="314"/>
      <c r="E194" s="314"/>
      <c r="F194" s="290"/>
      <c r="G194" s="282"/>
      <c r="H194" s="285"/>
      <c r="I194" s="273" t="s">
        <v>469</v>
      </c>
      <c r="J194" s="61"/>
      <c r="K194" s="550">
        <f>居宅拠点!K194</f>
        <v>170</v>
      </c>
      <c r="L194" s="550">
        <f>居宅拠点!L194</f>
        <v>0</v>
      </c>
      <c r="M194" s="550">
        <f>居宅拠点!M194</f>
        <v>170</v>
      </c>
      <c r="N194" s="550">
        <f>地域包括拠点!K194</f>
        <v>970</v>
      </c>
      <c r="O194" s="550">
        <f>地域包括拠点!L194</f>
        <v>0</v>
      </c>
      <c r="P194" s="550">
        <f>地域包括拠点!M194</f>
        <v>970</v>
      </c>
      <c r="Q194" s="550">
        <f t="shared" si="7"/>
        <v>1140</v>
      </c>
      <c r="R194" s="550">
        <f t="shared" si="8"/>
        <v>0</v>
      </c>
      <c r="S194" s="551">
        <f t="shared" si="9"/>
        <v>1140</v>
      </c>
    </row>
    <row r="195" spans="1:19" ht="27.95" customHeight="1" x14ac:dyDescent="0.15">
      <c r="A195" s="201"/>
      <c r="B195" s="80"/>
      <c r="C195" s="313"/>
      <c r="D195" s="314"/>
      <c r="E195" s="314"/>
      <c r="F195" s="290"/>
      <c r="G195" s="282"/>
      <c r="H195" s="285"/>
      <c r="I195" s="273" t="s">
        <v>470</v>
      </c>
      <c r="J195" s="61"/>
      <c r="K195" s="550">
        <f>居宅拠点!K195</f>
        <v>10</v>
      </c>
      <c r="L195" s="550">
        <f>居宅拠点!L195</f>
        <v>0</v>
      </c>
      <c r="M195" s="550">
        <f>居宅拠点!M195</f>
        <v>10</v>
      </c>
      <c r="N195" s="550">
        <f>地域包括拠点!K195</f>
        <v>0</v>
      </c>
      <c r="O195" s="550">
        <f>地域包括拠点!L195</f>
        <v>0</v>
      </c>
      <c r="P195" s="550">
        <f>地域包括拠点!M195</f>
        <v>0</v>
      </c>
      <c r="Q195" s="550">
        <f t="shared" si="7"/>
        <v>10</v>
      </c>
      <c r="R195" s="550">
        <f t="shared" si="8"/>
        <v>0</v>
      </c>
      <c r="S195" s="551">
        <f t="shared" si="9"/>
        <v>10</v>
      </c>
    </row>
    <row r="196" spans="1:19" ht="27.95" customHeight="1" x14ac:dyDescent="0.15">
      <c r="A196" s="201"/>
      <c r="B196" s="80"/>
      <c r="C196" s="313"/>
      <c r="D196" s="314"/>
      <c r="E196" s="314"/>
      <c r="F196" s="290"/>
      <c r="G196" s="282"/>
      <c r="H196" s="285"/>
      <c r="I196" s="273" t="s">
        <v>471</v>
      </c>
      <c r="J196" s="61"/>
      <c r="K196" s="550">
        <f>居宅拠点!K196</f>
        <v>0</v>
      </c>
      <c r="L196" s="550">
        <f>居宅拠点!L196</f>
        <v>0</v>
      </c>
      <c r="M196" s="550">
        <f>居宅拠点!M196</f>
        <v>0</v>
      </c>
      <c r="N196" s="550">
        <f>地域包括拠点!K196</f>
        <v>40</v>
      </c>
      <c r="O196" s="550">
        <f>地域包括拠点!L196</f>
        <v>0</v>
      </c>
      <c r="P196" s="550">
        <f>地域包括拠点!M196</f>
        <v>40</v>
      </c>
      <c r="Q196" s="550">
        <f t="shared" si="7"/>
        <v>40</v>
      </c>
      <c r="R196" s="550">
        <f t="shared" si="8"/>
        <v>0</v>
      </c>
      <c r="S196" s="551">
        <f t="shared" si="9"/>
        <v>40</v>
      </c>
    </row>
    <row r="197" spans="1:19" ht="27.95" customHeight="1" x14ac:dyDescent="0.15">
      <c r="A197" s="201"/>
      <c r="B197" s="80"/>
      <c r="C197" s="313"/>
      <c r="D197" s="314"/>
      <c r="E197" s="314"/>
      <c r="F197" s="290"/>
      <c r="G197" s="282"/>
      <c r="H197" s="286"/>
      <c r="I197" s="273" t="s">
        <v>472</v>
      </c>
      <c r="J197" s="61"/>
      <c r="K197" s="550">
        <f>居宅拠点!K197</f>
        <v>50</v>
      </c>
      <c r="L197" s="550">
        <f>居宅拠点!L197</f>
        <v>0</v>
      </c>
      <c r="M197" s="550">
        <f>居宅拠点!M197</f>
        <v>50</v>
      </c>
      <c r="N197" s="550">
        <f>地域包括拠点!K197</f>
        <v>190</v>
      </c>
      <c r="O197" s="550">
        <f>地域包括拠点!L197</f>
        <v>0</v>
      </c>
      <c r="P197" s="550">
        <f>地域包括拠点!M197</f>
        <v>190</v>
      </c>
      <c r="Q197" s="550">
        <f t="shared" si="7"/>
        <v>240</v>
      </c>
      <c r="R197" s="550">
        <f t="shared" si="8"/>
        <v>0</v>
      </c>
      <c r="S197" s="551">
        <f t="shared" si="9"/>
        <v>240</v>
      </c>
    </row>
    <row r="198" spans="1:19" ht="27.95" customHeight="1" x14ac:dyDescent="0.15">
      <c r="A198" s="201"/>
      <c r="B198" s="80"/>
      <c r="C198" s="313"/>
      <c r="D198" s="314"/>
      <c r="E198" s="314"/>
      <c r="F198" s="280"/>
      <c r="G198" s="282"/>
      <c r="H198" s="632" t="s">
        <v>119</v>
      </c>
      <c r="I198" s="273"/>
      <c r="J198" s="61"/>
      <c r="K198" s="550">
        <f>居宅拠点!K198</f>
        <v>0</v>
      </c>
      <c r="L198" s="550">
        <f>居宅拠点!L198</f>
        <v>0</v>
      </c>
      <c r="M198" s="550">
        <f>居宅拠点!M198</f>
        <v>0</v>
      </c>
      <c r="N198" s="550">
        <f>地域包括拠点!K198</f>
        <v>0</v>
      </c>
      <c r="O198" s="550">
        <f>地域包括拠点!L198</f>
        <v>0</v>
      </c>
      <c r="P198" s="550">
        <f>地域包括拠点!M198</f>
        <v>0</v>
      </c>
      <c r="Q198" s="550">
        <f t="shared" si="7"/>
        <v>0</v>
      </c>
      <c r="R198" s="550">
        <f t="shared" si="8"/>
        <v>0</v>
      </c>
      <c r="S198" s="551">
        <f t="shared" si="9"/>
        <v>0</v>
      </c>
    </row>
    <row r="199" spans="1:19" ht="27.95" customHeight="1" x14ac:dyDescent="0.15">
      <c r="A199" s="201"/>
      <c r="B199" s="80"/>
      <c r="C199" s="313"/>
      <c r="D199" s="314"/>
      <c r="E199" s="314"/>
      <c r="F199" s="280"/>
      <c r="G199" s="282"/>
      <c r="H199" s="635"/>
      <c r="I199" s="273" t="s">
        <v>120</v>
      </c>
      <c r="J199" s="61"/>
      <c r="K199" s="550">
        <f>居宅拠点!K199</f>
        <v>0</v>
      </c>
      <c r="L199" s="550">
        <f>居宅拠点!L199</f>
        <v>0</v>
      </c>
      <c r="M199" s="550">
        <f>居宅拠点!M199</f>
        <v>0</v>
      </c>
      <c r="N199" s="550">
        <f>地域包括拠点!K199</f>
        <v>0</v>
      </c>
      <c r="O199" s="550">
        <f>地域包括拠点!L199</f>
        <v>0</v>
      </c>
      <c r="P199" s="550">
        <f>地域包括拠点!M199</f>
        <v>0</v>
      </c>
      <c r="Q199" s="550">
        <f t="shared" ref="Q199:Q261" si="10">SUM(K199+N199)</f>
        <v>0</v>
      </c>
      <c r="R199" s="550">
        <f t="shared" ref="R199:R261" si="11">SUM(L199+O199)</f>
        <v>0</v>
      </c>
      <c r="S199" s="551">
        <f t="shared" ref="S199:S261" si="12">SUM(M199+P199)</f>
        <v>0</v>
      </c>
    </row>
    <row r="200" spans="1:19" ht="27.95" customHeight="1" x14ac:dyDescent="0.15">
      <c r="A200" s="201"/>
      <c r="B200" s="80"/>
      <c r="C200" s="313"/>
      <c r="D200" s="314"/>
      <c r="E200" s="314"/>
      <c r="F200" s="280"/>
      <c r="G200" s="282"/>
      <c r="H200" s="632" t="s">
        <v>132</v>
      </c>
      <c r="I200" s="273"/>
      <c r="J200" s="61"/>
      <c r="K200" s="550">
        <f>居宅拠点!K200</f>
        <v>0</v>
      </c>
      <c r="L200" s="550">
        <f>居宅拠点!L200</f>
        <v>0</v>
      </c>
      <c r="M200" s="550">
        <f>居宅拠点!M200</f>
        <v>0</v>
      </c>
      <c r="N200" s="550">
        <f>地域包括拠点!K200</f>
        <v>0</v>
      </c>
      <c r="O200" s="550">
        <f>地域包括拠点!L200</f>
        <v>0</v>
      </c>
      <c r="P200" s="550">
        <f>地域包括拠点!M200</f>
        <v>0</v>
      </c>
      <c r="Q200" s="550">
        <f t="shared" si="10"/>
        <v>0</v>
      </c>
      <c r="R200" s="550">
        <f t="shared" si="11"/>
        <v>0</v>
      </c>
      <c r="S200" s="551">
        <f t="shared" si="12"/>
        <v>0</v>
      </c>
    </row>
    <row r="201" spans="1:19" ht="27.95" customHeight="1" x14ac:dyDescent="0.15">
      <c r="A201" s="201"/>
      <c r="B201" s="80"/>
      <c r="C201" s="313"/>
      <c r="D201" s="314"/>
      <c r="E201" s="314"/>
      <c r="F201" s="280"/>
      <c r="G201" s="282"/>
      <c r="H201" s="633"/>
      <c r="I201" s="695" t="s">
        <v>132</v>
      </c>
      <c r="J201" s="61"/>
      <c r="K201" s="550">
        <f>居宅拠点!K201</f>
        <v>0</v>
      </c>
      <c r="L201" s="550">
        <f>居宅拠点!L201</f>
        <v>0</v>
      </c>
      <c r="M201" s="550">
        <f>居宅拠点!M201</f>
        <v>0</v>
      </c>
      <c r="N201" s="550">
        <f>地域包括拠点!K201</f>
        <v>0</v>
      </c>
      <c r="O201" s="550">
        <f>地域包括拠点!L201</f>
        <v>0</v>
      </c>
      <c r="P201" s="550">
        <f>地域包括拠点!M201</f>
        <v>0</v>
      </c>
      <c r="Q201" s="550">
        <f t="shared" si="10"/>
        <v>0</v>
      </c>
      <c r="R201" s="550">
        <f t="shared" si="11"/>
        <v>0</v>
      </c>
      <c r="S201" s="551">
        <f t="shared" si="12"/>
        <v>0</v>
      </c>
    </row>
    <row r="202" spans="1:19" ht="27.95" customHeight="1" x14ac:dyDescent="0.15">
      <c r="A202" s="201"/>
      <c r="B202" s="80"/>
      <c r="C202" s="313"/>
      <c r="D202" s="314"/>
      <c r="E202" s="314"/>
      <c r="F202" s="280"/>
      <c r="G202" s="282"/>
      <c r="H202" s="633"/>
      <c r="I202" s="696"/>
      <c r="J202" s="265" t="s">
        <v>493</v>
      </c>
      <c r="K202" s="550">
        <f>居宅拠点!K202</f>
        <v>0</v>
      </c>
      <c r="L202" s="550">
        <f>居宅拠点!L202</f>
        <v>0</v>
      </c>
      <c r="M202" s="550">
        <f>居宅拠点!M202</f>
        <v>0</v>
      </c>
      <c r="N202" s="550">
        <f>地域包括拠点!K202</f>
        <v>0</v>
      </c>
      <c r="O202" s="550">
        <f>地域包括拠点!L202</f>
        <v>0</v>
      </c>
      <c r="P202" s="550">
        <f>地域包括拠点!M202</f>
        <v>0</v>
      </c>
      <c r="Q202" s="550">
        <f t="shared" si="10"/>
        <v>0</v>
      </c>
      <c r="R202" s="550">
        <f t="shared" si="11"/>
        <v>0</v>
      </c>
      <c r="S202" s="551">
        <f t="shared" si="12"/>
        <v>0</v>
      </c>
    </row>
    <row r="203" spans="1:19" ht="27.95" customHeight="1" x14ac:dyDescent="0.15">
      <c r="A203" s="201"/>
      <c r="B203" s="80"/>
      <c r="C203" s="313"/>
      <c r="D203" s="314"/>
      <c r="E203" s="314"/>
      <c r="F203" s="280"/>
      <c r="G203" s="282"/>
      <c r="H203" s="633"/>
      <c r="I203" s="696"/>
      <c r="J203" s="265" t="s">
        <v>494</v>
      </c>
      <c r="K203" s="550">
        <f>居宅拠点!K203</f>
        <v>0</v>
      </c>
      <c r="L203" s="550">
        <f>居宅拠点!L203</f>
        <v>0</v>
      </c>
      <c r="M203" s="550">
        <f>居宅拠点!M203</f>
        <v>0</v>
      </c>
      <c r="N203" s="550">
        <f>地域包括拠点!K203</f>
        <v>0</v>
      </c>
      <c r="O203" s="550">
        <f>地域包括拠点!L203</f>
        <v>0</v>
      </c>
      <c r="P203" s="550">
        <f>地域包括拠点!M203</f>
        <v>0</v>
      </c>
      <c r="Q203" s="550">
        <f t="shared" si="10"/>
        <v>0</v>
      </c>
      <c r="R203" s="550">
        <f t="shared" si="11"/>
        <v>0</v>
      </c>
      <c r="S203" s="551">
        <f t="shared" si="12"/>
        <v>0</v>
      </c>
    </row>
    <row r="204" spans="1:19" ht="27.95" customHeight="1" x14ac:dyDescent="0.15">
      <c r="A204" s="201"/>
      <c r="B204" s="80"/>
      <c r="C204" s="313"/>
      <c r="D204" s="314"/>
      <c r="E204" s="314"/>
      <c r="F204" s="280"/>
      <c r="G204" s="282"/>
      <c r="H204" s="633"/>
      <c r="I204" s="696"/>
      <c r="J204" s="265" t="s">
        <v>495</v>
      </c>
      <c r="K204" s="550">
        <f>居宅拠点!K204</f>
        <v>0</v>
      </c>
      <c r="L204" s="550">
        <f>居宅拠点!L204</f>
        <v>0</v>
      </c>
      <c r="M204" s="550">
        <f>居宅拠点!M204</f>
        <v>0</v>
      </c>
      <c r="N204" s="550">
        <f>地域包括拠点!K204</f>
        <v>0</v>
      </c>
      <c r="O204" s="550">
        <f>地域包括拠点!L204</f>
        <v>0</v>
      </c>
      <c r="P204" s="550">
        <f>地域包括拠点!M204</f>
        <v>0</v>
      </c>
      <c r="Q204" s="550">
        <f t="shared" si="10"/>
        <v>0</v>
      </c>
      <c r="R204" s="550">
        <f t="shared" si="11"/>
        <v>0</v>
      </c>
      <c r="S204" s="551">
        <f t="shared" si="12"/>
        <v>0</v>
      </c>
    </row>
    <row r="205" spans="1:19" ht="27.95" customHeight="1" x14ac:dyDescent="0.15">
      <c r="A205" s="201"/>
      <c r="B205" s="80"/>
      <c r="C205" s="313"/>
      <c r="D205" s="314"/>
      <c r="E205" s="314"/>
      <c r="F205" s="280"/>
      <c r="G205" s="282"/>
      <c r="H205" s="633"/>
      <c r="I205" s="696"/>
      <c r="J205" s="265" t="s">
        <v>496</v>
      </c>
      <c r="K205" s="550">
        <f>居宅拠点!K205</f>
        <v>0</v>
      </c>
      <c r="L205" s="550">
        <f>居宅拠点!L205</f>
        <v>0</v>
      </c>
      <c r="M205" s="550">
        <f>居宅拠点!M205</f>
        <v>0</v>
      </c>
      <c r="N205" s="550">
        <f>地域包括拠点!K205</f>
        <v>0</v>
      </c>
      <c r="O205" s="550">
        <f>地域包括拠点!L205</f>
        <v>0</v>
      </c>
      <c r="P205" s="550">
        <f>地域包括拠点!M205</f>
        <v>0</v>
      </c>
      <c r="Q205" s="550">
        <f t="shared" si="10"/>
        <v>0</v>
      </c>
      <c r="R205" s="550">
        <f t="shared" si="11"/>
        <v>0</v>
      </c>
      <c r="S205" s="551">
        <f t="shared" si="12"/>
        <v>0</v>
      </c>
    </row>
    <row r="206" spans="1:19" ht="27.95" customHeight="1" x14ac:dyDescent="0.15">
      <c r="A206" s="201"/>
      <c r="B206" s="80"/>
      <c r="C206" s="313"/>
      <c r="D206" s="314"/>
      <c r="E206" s="314"/>
      <c r="F206" s="280"/>
      <c r="G206" s="282"/>
      <c r="H206" s="633"/>
      <c r="I206" s="696"/>
      <c r="J206" s="265" t="s">
        <v>497</v>
      </c>
      <c r="K206" s="550">
        <f>居宅拠点!K206</f>
        <v>0</v>
      </c>
      <c r="L206" s="550">
        <f>居宅拠点!L206</f>
        <v>0</v>
      </c>
      <c r="M206" s="550">
        <f>居宅拠点!M206</f>
        <v>0</v>
      </c>
      <c r="N206" s="550">
        <f>地域包括拠点!K206</f>
        <v>0</v>
      </c>
      <c r="O206" s="550">
        <f>地域包括拠点!L206</f>
        <v>0</v>
      </c>
      <c r="P206" s="550">
        <f>地域包括拠点!M206</f>
        <v>0</v>
      </c>
      <c r="Q206" s="550">
        <f t="shared" si="10"/>
        <v>0</v>
      </c>
      <c r="R206" s="550">
        <f t="shared" si="11"/>
        <v>0</v>
      </c>
      <c r="S206" s="551">
        <f t="shared" si="12"/>
        <v>0</v>
      </c>
    </row>
    <row r="207" spans="1:19" ht="27.95" customHeight="1" x14ac:dyDescent="0.15">
      <c r="A207" s="201"/>
      <c r="B207" s="80"/>
      <c r="C207" s="313"/>
      <c r="D207" s="314"/>
      <c r="E207" s="314"/>
      <c r="F207" s="280"/>
      <c r="G207" s="282"/>
      <c r="H207" s="633"/>
      <c r="I207" s="696"/>
      <c r="J207" s="265" t="s">
        <v>498</v>
      </c>
      <c r="K207" s="550">
        <f>居宅拠点!K207</f>
        <v>0</v>
      </c>
      <c r="L207" s="550">
        <f>居宅拠点!L207</f>
        <v>0</v>
      </c>
      <c r="M207" s="550">
        <f>居宅拠点!M207</f>
        <v>0</v>
      </c>
      <c r="N207" s="550">
        <f>地域包括拠点!K207</f>
        <v>0</v>
      </c>
      <c r="O207" s="550">
        <f>地域包括拠点!L207</f>
        <v>0</v>
      </c>
      <c r="P207" s="550">
        <f>地域包括拠点!M207</f>
        <v>0</v>
      </c>
      <c r="Q207" s="550">
        <f t="shared" si="10"/>
        <v>0</v>
      </c>
      <c r="R207" s="550">
        <f t="shared" si="11"/>
        <v>0</v>
      </c>
      <c r="S207" s="551">
        <f t="shared" si="12"/>
        <v>0</v>
      </c>
    </row>
    <row r="208" spans="1:19" ht="27.95" customHeight="1" x14ac:dyDescent="0.15">
      <c r="A208" s="201"/>
      <c r="B208" s="80"/>
      <c r="C208" s="313"/>
      <c r="D208" s="314"/>
      <c r="E208" s="314"/>
      <c r="F208" s="280"/>
      <c r="G208" s="282"/>
      <c r="H208" s="633"/>
      <c r="I208" s="696"/>
      <c r="J208" s="265" t="s">
        <v>500</v>
      </c>
      <c r="K208" s="550">
        <f>居宅拠点!K208</f>
        <v>0</v>
      </c>
      <c r="L208" s="550">
        <f>居宅拠点!L208</f>
        <v>0</v>
      </c>
      <c r="M208" s="550">
        <f>居宅拠点!M208</f>
        <v>0</v>
      </c>
      <c r="N208" s="550">
        <f>地域包括拠点!K208</f>
        <v>0</v>
      </c>
      <c r="O208" s="550">
        <f>地域包括拠点!L208</f>
        <v>0</v>
      </c>
      <c r="P208" s="550">
        <f>地域包括拠点!M208</f>
        <v>0</v>
      </c>
      <c r="Q208" s="550">
        <f t="shared" si="10"/>
        <v>0</v>
      </c>
      <c r="R208" s="550">
        <f t="shared" si="11"/>
        <v>0</v>
      </c>
      <c r="S208" s="551">
        <f t="shared" si="12"/>
        <v>0</v>
      </c>
    </row>
    <row r="209" spans="1:19" ht="27.95" customHeight="1" x14ac:dyDescent="0.15">
      <c r="A209" s="201"/>
      <c r="B209" s="80"/>
      <c r="C209" s="313"/>
      <c r="D209" s="314"/>
      <c r="E209" s="314"/>
      <c r="F209" s="280"/>
      <c r="G209" s="282"/>
      <c r="H209" s="633"/>
      <c r="I209" s="696"/>
      <c r="J209" s="265" t="s">
        <v>499</v>
      </c>
      <c r="K209" s="550">
        <f>居宅拠点!K209</f>
        <v>0</v>
      </c>
      <c r="L209" s="550">
        <f>居宅拠点!L209</f>
        <v>0</v>
      </c>
      <c r="M209" s="550">
        <f>居宅拠点!M209</f>
        <v>0</v>
      </c>
      <c r="N209" s="550">
        <f>地域包括拠点!K209</f>
        <v>0</v>
      </c>
      <c r="O209" s="550">
        <f>地域包括拠点!L209</f>
        <v>0</v>
      </c>
      <c r="P209" s="550">
        <f>地域包括拠点!M209</f>
        <v>0</v>
      </c>
      <c r="Q209" s="550">
        <f t="shared" si="10"/>
        <v>0</v>
      </c>
      <c r="R209" s="550">
        <f t="shared" si="11"/>
        <v>0</v>
      </c>
      <c r="S209" s="551">
        <f t="shared" si="12"/>
        <v>0</v>
      </c>
    </row>
    <row r="210" spans="1:19" ht="27.95" customHeight="1" x14ac:dyDescent="0.15">
      <c r="A210" s="201"/>
      <c r="B210" s="80"/>
      <c r="C210" s="313"/>
      <c r="D210" s="314"/>
      <c r="E210" s="314"/>
      <c r="F210" s="280"/>
      <c r="G210" s="282"/>
      <c r="H210" s="633"/>
      <c r="I210" s="696"/>
      <c r="J210" s="265" t="s">
        <v>501</v>
      </c>
      <c r="K210" s="550">
        <f>居宅拠点!K210</f>
        <v>0</v>
      </c>
      <c r="L210" s="550">
        <f>居宅拠点!L210</f>
        <v>0</v>
      </c>
      <c r="M210" s="550">
        <f>居宅拠点!M210</f>
        <v>0</v>
      </c>
      <c r="N210" s="550">
        <f>地域包括拠点!K210</f>
        <v>0</v>
      </c>
      <c r="O210" s="550">
        <f>地域包括拠点!L210</f>
        <v>0</v>
      </c>
      <c r="P210" s="550">
        <f>地域包括拠点!M210</f>
        <v>0</v>
      </c>
      <c r="Q210" s="550">
        <f t="shared" si="10"/>
        <v>0</v>
      </c>
      <c r="R210" s="550">
        <f t="shared" si="11"/>
        <v>0</v>
      </c>
      <c r="S210" s="551">
        <f t="shared" si="12"/>
        <v>0</v>
      </c>
    </row>
    <row r="211" spans="1:19" ht="27.95" customHeight="1" x14ac:dyDescent="0.15">
      <c r="A211" s="201"/>
      <c r="B211" s="80"/>
      <c r="C211" s="313"/>
      <c r="D211" s="314"/>
      <c r="E211" s="314"/>
      <c r="F211" s="281"/>
      <c r="G211" s="283"/>
      <c r="H211" s="635"/>
      <c r="I211" s="697"/>
      <c r="J211" s="265" t="s">
        <v>502</v>
      </c>
      <c r="K211" s="550">
        <f>居宅拠点!K211</f>
        <v>0</v>
      </c>
      <c r="L211" s="550">
        <f>居宅拠点!L211</f>
        <v>0</v>
      </c>
      <c r="M211" s="550">
        <f>居宅拠点!M211</f>
        <v>0</v>
      </c>
      <c r="N211" s="550">
        <f>地域包括拠点!K211</f>
        <v>0</v>
      </c>
      <c r="O211" s="550">
        <f>地域包括拠点!L211</f>
        <v>0</v>
      </c>
      <c r="P211" s="550">
        <f>地域包括拠点!M211</f>
        <v>0</v>
      </c>
      <c r="Q211" s="550">
        <f t="shared" si="10"/>
        <v>0</v>
      </c>
      <c r="R211" s="550">
        <f t="shared" si="11"/>
        <v>0</v>
      </c>
      <c r="S211" s="551">
        <f t="shared" si="12"/>
        <v>0</v>
      </c>
    </row>
    <row r="212" spans="1:19" ht="27.95" customHeight="1" x14ac:dyDescent="0.15">
      <c r="A212" s="201"/>
      <c r="B212" s="80"/>
      <c r="C212" s="313"/>
      <c r="D212" s="314"/>
      <c r="E212" s="314"/>
      <c r="F212" s="280"/>
      <c r="G212" s="282"/>
      <c r="H212" s="632" t="s">
        <v>503</v>
      </c>
      <c r="I212" s="273"/>
      <c r="J212" s="61"/>
      <c r="K212" s="550">
        <f>居宅拠点!K212</f>
        <v>0</v>
      </c>
      <c r="L212" s="550">
        <f>居宅拠点!L212</f>
        <v>0</v>
      </c>
      <c r="M212" s="550">
        <f>居宅拠点!M212</f>
        <v>0</v>
      </c>
      <c r="N212" s="550">
        <f>地域包括拠点!K212</f>
        <v>0</v>
      </c>
      <c r="O212" s="550">
        <f>地域包括拠点!L212</f>
        <v>0</v>
      </c>
      <c r="P212" s="550">
        <f>地域包括拠点!M212</f>
        <v>0</v>
      </c>
      <c r="Q212" s="550">
        <f t="shared" si="10"/>
        <v>0</v>
      </c>
      <c r="R212" s="550">
        <f t="shared" si="11"/>
        <v>0</v>
      </c>
      <c r="S212" s="551">
        <f t="shared" si="12"/>
        <v>0</v>
      </c>
    </row>
    <row r="213" spans="1:19" ht="27.95" customHeight="1" x14ac:dyDescent="0.15">
      <c r="A213" s="201"/>
      <c r="B213" s="80"/>
      <c r="C213" s="313"/>
      <c r="D213" s="314"/>
      <c r="E213" s="314"/>
      <c r="F213" s="280"/>
      <c r="G213" s="282"/>
      <c r="H213" s="635"/>
      <c r="I213" s="273" t="s">
        <v>503</v>
      </c>
      <c r="J213" s="61"/>
      <c r="K213" s="550">
        <f>居宅拠点!K213</f>
        <v>0</v>
      </c>
      <c r="L213" s="550">
        <f>居宅拠点!L213</f>
        <v>0</v>
      </c>
      <c r="M213" s="550">
        <f>居宅拠点!M213</f>
        <v>0</v>
      </c>
      <c r="N213" s="550">
        <f>地域包括拠点!K213</f>
        <v>0</v>
      </c>
      <c r="O213" s="550">
        <f>地域包括拠点!L213</f>
        <v>0</v>
      </c>
      <c r="P213" s="550">
        <f>地域包括拠点!M213</f>
        <v>0</v>
      </c>
      <c r="Q213" s="550">
        <f t="shared" si="10"/>
        <v>0</v>
      </c>
      <c r="R213" s="550">
        <f t="shared" si="11"/>
        <v>0</v>
      </c>
      <c r="S213" s="551">
        <f t="shared" si="12"/>
        <v>0</v>
      </c>
    </row>
    <row r="214" spans="1:19" ht="27.95" customHeight="1" x14ac:dyDescent="0.15">
      <c r="A214" s="201"/>
      <c r="B214" s="80"/>
      <c r="C214" s="313"/>
      <c r="D214" s="314"/>
      <c r="E214" s="314"/>
      <c r="F214" s="280"/>
      <c r="G214" s="282"/>
      <c r="H214" s="632" t="s">
        <v>504</v>
      </c>
      <c r="I214" s="273"/>
      <c r="J214" s="61"/>
      <c r="K214" s="550">
        <f>居宅拠点!K214</f>
        <v>0</v>
      </c>
      <c r="L214" s="550">
        <f>居宅拠点!L214</f>
        <v>0</v>
      </c>
      <c r="M214" s="550">
        <f>居宅拠点!M214</f>
        <v>0</v>
      </c>
      <c r="N214" s="550">
        <f>地域包括拠点!K214</f>
        <v>0</v>
      </c>
      <c r="O214" s="550">
        <f>地域包括拠点!L214</f>
        <v>0</v>
      </c>
      <c r="P214" s="550">
        <f>地域包括拠点!M214</f>
        <v>0</v>
      </c>
      <c r="Q214" s="550">
        <f t="shared" si="10"/>
        <v>0</v>
      </c>
      <c r="R214" s="550">
        <f t="shared" si="11"/>
        <v>0</v>
      </c>
      <c r="S214" s="551">
        <f t="shared" si="12"/>
        <v>0</v>
      </c>
    </row>
    <row r="215" spans="1:19" ht="27.95" customHeight="1" x14ac:dyDescent="0.15">
      <c r="A215" s="201"/>
      <c r="B215" s="80"/>
      <c r="C215" s="313"/>
      <c r="D215" s="314"/>
      <c r="E215" s="314"/>
      <c r="F215" s="280"/>
      <c r="G215" s="282"/>
      <c r="H215" s="633"/>
      <c r="I215" s="695" t="s">
        <v>472</v>
      </c>
      <c r="J215" s="61"/>
      <c r="K215" s="550">
        <f>居宅拠点!K215</f>
        <v>0</v>
      </c>
      <c r="L215" s="550">
        <f>居宅拠点!L215</f>
        <v>0</v>
      </c>
      <c r="M215" s="550">
        <f>居宅拠点!M215</f>
        <v>0</v>
      </c>
      <c r="N215" s="550">
        <f>地域包括拠点!K215</f>
        <v>0</v>
      </c>
      <c r="O215" s="550">
        <f>地域包括拠点!L215</f>
        <v>0</v>
      </c>
      <c r="P215" s="550">
        <f>地域包括拠点!M215</f>
        <v>0</v>
      </c>
      <c r="Q215" s="550">
        <f t="shared" si="10"/>
        <v>0</v>
      </c>
      <c r="R215" s="550">
        <f t="shared" si="11"/>
        <v>0</v>
      </c>
      <c r="S215" s="551">
        <f t="shared" si="12"/>
        <v>0</v>
      </c>
    </row>
    <row r="216" spans="1:19" ht="27.95" customHeight="1" x14ac:dyDescent="0.15">
      <c r="A216" s="201"/>
      <c r="B216" s="80"/>
      <c r="C216" s="313"/>
      <c r="D216" s="314"/>
      <c r="E216" s="314"/>
      <c r="F216" s="280"/>
      <c r="G216" s="282"/>
      <c r="H216" s="633"/>
      <c r="I216" s="696"/>
      <c r="J216" s="265" t="s">
        <v>505</v>
      </c>
      <c r="K216" s="550">
        <f>居宅拠点!K216</f>
        <v>0</v>
      </c>
      <c r="L216" s="550">
        <f>居宅拠点!L216</f>
        <v>0</v>
      </c>
      <c r="M216" s="550">
        <f>居宅拠点!M216</f>
        <v>0</v>
      </c>
      <c r="N216" s="550">
        <f>地域包括拠点!K216</f>
        <v>0</v>
      </c>
      <c r="O216" s="550">
        <f>地域包括拠点!L216</f>
        <v>0</v>
      </c>
      <c r="P216" s="550">
        <f>地域包括拠点!M216</f>
        <v>0</v>
      </c>
      <c r="Q216" s="550">
        <f t="shared" si="10"/>
        <v>0</v>
      </c>
      <c r="R216" s="550">
        <f t="shared" si="11"/>
        <v>0</v>
      </c>
      <c r="S216" s="551">
        <f t="shared" si="12"/>
        <v>0</v>
      </c>
    </row>
    <row r="217" spans="1:19" ht="27.95" customHeight="1" x14ac:dyDescent="0.15">
      <c r="A217" s="201"/>
      <c r="B217" s="80"/>
      <c r="C217" s="313"/>
      <c r="D217" s="314"/>
      <c r="E217" s="314"/>
      <c r="F217" s="280"/>
      <c r="G217" s="282"/>
      <c r="H217" s="635"/>
      <c r="I217" s="697"/>
      <c r="J217" s="265" t="s">
        <v>472</v>
      </c>
      <c r="K217" s="550">
        <f>居宅拠点!K217</f>
        <v>0</v>
      </c>
      <c r="L217" s="550">
        <f>居宅拠点!L217</f>
        <v>0</v>
      </c>
      <c r="M217" s="550">
        <f>居宅拠点!M217</f>
        <v>0</v>
      </c>
      <c r="N217" s="550">
        <f>地域包括拠点!K217</f>
        <v>0</v>
      </c>
      <c r="O217" s="550">
        <f>地域包括拠点!L217</f>
        <v>0</v>
      </c>
      <c r="P217" s="550">
        <f>地域包括拠点!M217</f>
        <v>0</v>
      </c>
      <c r="Q217" s="550">
        <f t="shared" si="10"/>
        <v>0</v>
      </c>
      <c r="R217" s="550">
        <f t="shared" si="11"/>
        <v>0</v>
      </c>
      <c r="S217" s="551">
        <f t="shared" si="12"/>
        <v>0</v>
      </c>
    </row>
    <row r="218" spans="1:19" ht="27.95" customHeight="1" x14ac:dyDescent="0.15">
      <c r="A218" s="201"/>
      <c r="B218" s="80"/>
      <c r="C218" s="313"/>
      <c r="D218" s="314"/>
      <c r="E218" s="314"/>
      <c r="F218" s="280"/>
      <c r="G218" s="282"/>
      <c r="H218" s="632" t="s">
        <v>575</v>
      </c>
      <c r="I218" s="273"/>
      <c r="J218" s="61"/>
      <c r="K218" s="550">
        <f>居宅拠点!K218</f>
        <v>0</v>
      </c>
      <c r="L218" s="550">
        <f>居宅拠点!L218</f>
        <v>0</v>
      </c>
      <c r="M218" s="550">
        <f>居宅拠点!M218</f>
        <v>0</v>
      </c>
      <c r="N218" s="550">
        <f>地域包括拠点!K218</f>
        <v>0</v>
      </c>
      <c r="O218" s="550">
        <f>地域包括拠点!L218</f>
        <v>0</v>
      </c>
      <c r="P218" s="550">
        <f>地域包括拠点!M218</f>
        <v>0</v>
      </c>
      <c r="Q218" s="550">
        <f t="shared" si="10"/>
        <v>0</v>
      </c>
      <c r="R218" s="550">
        <f t="shared" si="11"/>
        <v>0</v>
      </c>
      <c r="S218" s="551">
        <f t="shared" si="12"/>
        <v>0</v>
      </c>
    </row>
    <row r="219" spans="1:19" ht="27.95" customHeight="1" thickBot="1" x14ac:dyDescent="0.2">
      <c r="A219" s="201"/>
      <c r="B219" s="80"/>
      <c r="C219" s="313"/>
      <c r="D219" s="314"/>
      <c r="E219" s="314"/>
      <c r="F219" s="280"/>
      <c r="G219" s="282"/>
      <c r="H219" s="633"/>
      <c r="I219" s="275" t="s">
        <v>576</v>
      </c>
      <c r="J219" s="401"/>
      <c r="K219" s="555">
        <f>居宅拠点!K219</f>
        <v>0</v>
      </c>
      <c r="L219" s="555">
        <f>居宅拠点!L219</f>
        <v>0</v>
      </c>
      <c r="M219" s="555">
        <f>居宅拠点!M219</f>
        <v>0</v>
      </c>
      <c r="N219" s="555">
        <f>地域包括拠点!K219</f>
        <v>0</v>
      </c>
      <c r="O219" s="555">
        <f>地域包括拠点!L219</f>
        <v>0</v>
      </c>
      <c r="P219" s="555">
        <f>地域包括拠点!M219</f>
        <v>0</v>
      </c>
      <c r="Q219" s="555">
        <f t="shared" si="10"/>
        <v>0</v>
      </c>
      <c r="R219" s="555">
        <f t="shared" si="11"/>
        <v>0</v>
      </c>
      <c r="S219" s="556">
        <f t="shared" si="12"/>
        <v>0</v>
      </c>
    </row>
    <row r="220" spans="1:19" ht="27.95" customHeight="1" thickBot="1" x14ac:dyDescent="0.2">
      <c r="A220" s="201"/>
      <c r="B220" s="80"/>
      <c r="C220" s="313"/>
      <c r="D220" s="314"/>
      <c r="E220" s="314"/>
      <c r="F220" s="280"/>
      <c r="G220" s="412"/>
      <c r="H220" s="752" t="s">
        <v>588</v>
      </c>
      <c r="I220" s="703"/>
      <c r="J220" s="750"/>
      <c r="K220" s="565">
        <f>居宅拠点!K220</f>
        <v>22848</v>
      </c>
      <c r="L220" s="565">
        <f>居宅拠点!L220</f>
        <v>0</v>
      </c>
      <c r="M220" s="565">
        <f>居宅拠点!M220</f>
        <v>22848</v>
      </c>
      <c r="N220" s="566">
        <f>地域包括拠点!K220</f>
        <v>17271</v>
      </c>
      <c r="O220" s="566">
        <f>地域包括拠点!L220</f>
        <v>0</v>
      </c>
      <c r="P220" s="566">
        <f>地域包括拠点!M220</f>
        <v>17271</v>
      </c>
      <c r="Q220" s="566">
        <f t="shared" si="10"/>
        <v>40119</v>
      </c>
      <c r="R220" s="566">
        <f t="shared" si="11"/>
        <v>0</v>
      </c>
      <c r="S220" s="567">
        <f t="shared" si="12"/>
        <v>40119</v>
      </c>
    </row>
    <row r="221" spans="1:19" ht="27.95" customHeight="1" x14ac:dyDescent="0.15">
      <c r="A221" s="201"/>
      <c r="B221" s="80"/>
      <c r="C221" s="313"/>
      <c r="D221" s="314"/>
      <c r="E221" s="314"/>
      <c r="F221" s="281"/>
      <c r="G221" s="262"/>
      <c r="H221" s="740" t="s">
        <v>589</v>
      </c>
      <c r="I221" s="740"/>
      <c r="J221" s="740"/>
      <c r="K221" s="554">
        <f>居宅拠点!K221</f>
        <v>-1048</v>
      </c>
      <c r="L221" s="554">
        <f>居宅拠点!L221</f>
        <v>0</v>
      </c>
      <c r="M221" s="554">
        <f>居宅拠点!M221</f>
        <v>-1048</v>
      </c>
      <c r="N221" s="554">
        <f>地域包括拠点!K221</f>
        <v>1084</v>
      </c>
      <c r="O221" s="554">
        <f>地域包括拠点!L221</f>
        <v>0</v>
      </c>
      <c r="P221" s="554">
        <f>地域包括拠点!M221</f>
        <v>1084</v>
      </c>
      <c r="Q221" s="554">
        <f t="shared" si="10"/>
        <v>36</v>
      </c>
      <c r="R221" s="554">
        <f t="shared" si="11"/>
        <v>0</v>
      </c>
      <c r="S221" s="559">
        <f t="shared" si="12"/>
        <v>36</v>
      </c>
    </row>
    <row r="222" spans="1:19" ht="27.95" customHeight="1" x14ac:dyDescent="0.15">
      <c r="A222" s="319" t="s">
        <v>679</v>
      </c>
      <c r="B222" s="311"/>
      <c r="C222" s="311"/>
      <c r="D222" s="311"/>
      <c r="E222" s="311"/>
      <c r="F222" s="710" t="s">
        <v>704</v>
      </c>
      <c r="G222" s="708" t="s">
        <v>4</v>
      </c>
      <c r="H222" s="632" t="s">
        <v>150</v>
      </c>
      <c r="I222" s="273"/>
      <c r="J222" s="61"/>
      <c r="K222" s="550">
        <f>居宅拠点!K222</f>
        <v>0</v>
      </c>
      <c r="L222" s="550">
        <f>居宅拠点!L222</f>
        <v>0</v>
      </c>
      <c r="M222" s="550">
        <f>居宅拠点!M222</f>
        <v>0</v>
      </c>
      <c r="N222" s="550">
        <f>地域包括拠点!K222</f>
        <v>0</v>
      </c>
      <c r="O222" s="550">
        <f>地域包括拠点!L222</f>
        <v>0</v>
      </c>
      <c r="P222" s="550">
        <f>地域包括拠点!M222</f>
        <v>0</v>
      </c>
      <c r="Q222" s="550">
        <f t="shared" si="10"/>
        <v>0</v>
      </c>
      <c r="R222" s="550">
        <f t="shared" si="11"/>
        <v>0</v>
      </c>
      <c r="S222" s="551">
        <f t="shared" si="12"/>
        <v>0</v>
      </c>
    </row>
    <row r="223" spans="1:19" ht="27.95" customHeight="1" x14ac:dyDescent="0.15">
      <c r="A223" s="319"/>
      <c r="B223" s="311"/>
      <c r="C223" s="311"/>
      <c r="D223" s="311"/>
      <c r="E223" s="311"/>
      <c r="F223" s="711"/>
      <c r="G223" s="709"/>
      <c r="H223" s="633"/>
      <c r="I223" s="273" t="s">
        <v>150</v>
      </c>
      <c r="J223" s="61"/>
      <c r="K223" s="550">
        <f>居宅拠点!K223</f>
        <v>0</v>
      </c>
      <c r="L223" s="550">
        <f>居宅拠点!L223</f>
        <v>0</v>
      </c>
      <c r="M223" s="550">
        <f>居宅拠点!M223</f>
        <v>0</v>
      </c>
      <c r="N223" s="550">
        <f>地域包括拠点!K223</f>
        <v>0</v>
      </c>
      <c r="O223" s="550">
        <f>地域包括拠点!L223</f>
        <v>0</v>
      </c>
      <c r="P223" s="550">
        <f>地域包括拠点!M223</f>
        <v>0</v>
      </c>
      <c r="Q223" s="550">
        <f t="shared" si="10"/>
        <v>0</v>
      </c>
      <c r="R223" s="550">
        <f t="shared" si="11"/>
        <v>0</v>
      </c>
      <c r="S223" s="551">
        <f t="shared" si="12"/>
        <v>0</v>
      </c>
    </row>
    <row r="224" spans="1:19" ht="27.95" customHeight="1" x14ac:dyDescent="0.15">
      <c r="A224" s="319"/>
      <c r="B224" s="311"/>
      <c r="C224" s="311"/>
      <c r="D224" s="311"/>
      <c r="E224" s="311"/>
      <c r="F224" s="711"/>
      <c r="G224" s="308"/>
      <c r="H224" s="635"/>
      <c r="I224" s="265" t="s">
        <v>511</v>
      </c>
      <c r="J224" s="61"/>
      <c r="K224" s="550">
        <f>居宅拠点!K224</f>
        <v>0</v>
      </c>
      <c r="L224" s="550">
        <f>居宅拠点!L224</f>
        <v>0</v>
      </c>
      <c r="M224" s="550">
        <f>居宅拠点!M224</f>
        <v>0</v>
      </c>
      <c r="N224" s="550">
        <f>地域包括拠点!K224</f>
        <v>0</v>
      </c>
      <c r="O224" s="550">
        <f>地域包括拠点!L224</f>
        <v>0</v>
      </c>
      <c r="P224" s="550">
        <f>地域包括拠点!M224</f>
        <v>0</v>
      </c>
      <c r="Q224" s="550">
        <f t="shared" si="10"/>
        <v>0</v>
      </c>
      <c r="R224" s="550">
        <f t="shared" si="11"/>
        <v>0</v>
      </c>
      <c r="S224" s="551">
        <f t="shared" si="12"/>
        <v>0</v>
      </c>
    </row>
    <row r="225" spans="1:19" ht="27.95" customHeight="1" x14ac:dyDescent="0.15">
      <c r="A225" s="319"/>
      <c r="B225" s="311"/>
      <c r="C225" s="311"/>
      <c r="D225" s="311"/>
      <c r="E225" s="311"/>
      <c r="F225" s="711"/>
      <c r="G225" s="308"/>
      <c r="H225" s="632" t="s">
        <v>153</v>
      </c>
      <c r="I225" s="273"/>
      <c r="J225" s="61"/>
      <c r="K225" s="550">
        <f>居宅拠点!K225</f>
        <v>0</v>
      </c>
      <c r="L225" s="550">
        <f>居宅拠点!L225</f>
        <v>0</v>
      </c>
      <c r="M225" s="550">
        <f>居宅拠点!M225</f>
        <v>0</v>
      </c>
      <c r="N225" s="550">
        <f>地域包括拠点!K225</f>
        <v>0</v>
      </c>
      <c r="O225" s="550">
        <f>地域包括拠点!L225</f>
        <v>0</v>
      </c>
      <c r="P225" s="550">
        <f>地域包括拠点!M225</f>
        <v>0</v>
      </c>
      <c r="Q225" s="550">
        <f t="shared" si="10"/>
        <v>0</v>
      </c>
      <c r="R225" s="550">
        <f t="shared" si="11"/>
        <v>0</v>
      </c>
      <c r="S225" s="551">
        <f t="shared" si="12"/>
        <v>0</v>
      </c>
    </row>
    <row r="226" spans="1:19" ht="27.95" customHeight="1" x14ac:dyDescent="0.15">
      <c r="A226" s="319"/>
      <c r="B226" s="311"/>
      <c r="C226" s="311"/>
      <c r="D226" s="311"/>
      <c r="E226" s="311"/>
      <c r="F226" s="711"/>
      <c r="G226" s="308"/>
      <c r="H226" s="633"/>
      <c r="I226" s="273" t="s">
        <v>153</v>
      </c>
      <c r="J226" s="61"/>
      <c r="K226" s="550">
        <f>居宅拠点!K226</f>
        <v>0</v>
      </c>
      <c r="L226" s="550">
        <f>居宅拠点!L226</f>
        <v>0</v>
      </c>
      <c r="M226" s="550">
        <f>居宅拠点!M226</f>
        <v>0</v>
      </c>
      <c r="N226" s="550">
        <f>地域包括拠点!K226</f>
        <v>0</v>
      </c>
      <c r="O226" s="550">
        <f>地域包括拠点!L226</f>
        <v>0</v>
      </c>
      <c r="P226" s="550">
        <f>地域包括拠点!M226</f>
        <v>0</v>
      </c>
      <c r="Q226" s="550">
        <f t="shared" si="10"/>
        <v>0</v>
      </c>
      <c r="R226" s="550">
        <f t="shared" si="11"/>
        <v>0</v>
      </c>
      <c r="S226" s="551">
        <f t="shared" si="12"/>
        <v>0</v>
      </c>
    </row>
    <row r="227" spans="1:19" ht="27.95" customHeight="1" x14ac:dyDescent="0.15">
      <c r="A227" s="319"/>
      <c r="B227" s="311"/>
      <c r="C227" s="311"/>
      <c r="D227" s="311"/>
      <c r="E227" s="311"/>
      <c r="F227" s="711"/>
      <c r="G227" s="308"/>
      <c r="H227" s="635"/>
      <c r="I227" s="265" t="s">
        <v>512</v>
      </c>
      <c r="J227" s="61"/>
      <c r="K227" s="550">
        <f>居宅拠点!K227</f>
        <v>0</v>
      </c>
      <c r="L227" s="550">
        <f>居宅拠点!L227</f>
        <v>0</v>
      </c>
      <c r="M227" s="550">
        <f>居宅拠点!M227</f>
        <v>0</v>
      </c>
      <c r="N227" s="550">
        <f>地域包括拠点!K227</f>
        <v>0</v>
      </c>
      <c r="O227" s="550">
        <f>地域包括拠点!L227</f>
        <v>0</v>
      </c>
      <c r="P227" s="550">
        <f>地域包括拠点!M227</f>
        <v>0</v>
      </c>
      <c r="Q227" s="550">
        <f t="shared" si="10"/>
        <v>0</v>
      </c>
      <c r="R227" s="550">
        <f t="shared" si="11"/>
        <v>0</v>
      </c>
      <c r="S227" s="551">
        <f t="shared" si="12"/>
        <v>0</v>
      </c>
    </row>
    <row r="228" spans="1:19" ht="27.95" customHeight="1" x14ac:dyDescent="0.15">
      <c r="A228" s="319"/>
      <c r="B228" s="311"/>
      <c r="C228" s="311"/>
      <c r="D228" s="311"/>
      <c r="E228" s="311"/>
      <c r="F228" s="711"/>
      <c r="G228" s="308"/>
      <c r="H228" s="632" t="s">
        <v>196</v>
      </c>
      <c r="I228" s="273"/>
      <c r="J228" s="61"/>
      <c r="K228" s="550">
        <f>居宅拠点!K228</f>
        <v>0</v>
      </c>
      <c r="L228" s="550">
        <f>居宅拠点!L228</f>
        <v>0</v>
      </c>
      <c r="M228" s="550">
        <f>居宅拠点!M228</f>
        <v>0</v>
      </c>
      <c r="N228" s="550">
        <f>地域包括拠点!K228</f>
        <v>0</v>
      </c>
      <c r="O228" s="550">
        <f>地域包括拠点!L228</f>
        <v>0</v>
      </c>
      <c r="P228" s="550">
        <f>地域包括拠点!M228</f>
        <v>0</v>
      </c>
      <c r="Q228" s="550">
        <f t="shared" si="10"/>
        <v>0</v>
      </c>
      <c r="R228" s="550">
        <f t="shared" si="11"/>
        <v>0</v>
      </c>
      <c r="S228" s="551">
        <f t="shared" si="12"/>
        <v>0</v>
      </c>
    </row>
    <row r="229" spans="1:19" ht="27.95" customHeight="1" x14ac:dyDescent="0.15">
      <c r="A229" s="319"/>
      <c r="B229" s="311"/>
      <c r="C229" s="311"/>
      <c r="D229" s="311"/>
      <c r="E229" s="311"/>
      <c r="F229" s="711"/>
      <c r="G229" s="308"/>
      <c r="H229" s="635"/>
      <c r="I229" s="273" t="s">
        <v>196</v>
      </c>
      <c r="J229" s="61"/>
      <c r="K229" s="550">
        <f>居宅拠点!K229</f>
        <v>0</v>
      </c>
      <c r="L229" s="550">
        <f>居宅拠点!L229</f>
        <v>0</v>
      </c>
      <c r="M229" s="550">
        <f>居宅拠点!M229</f>
        <v>0</v>
      </c>
      <c r="N229" s="550">
        <f>地域包括拠点!K229</f>
        <v>0</v>
      </c>
      <c r="O229" s="550">
        <f>地域包括拠点!L229</f>
        <v>0</v>
      </c>
      <c r="P229" s="550">
        <f>地域包括拠点!M229</f>
        <v>0</v>
      </c>
      <c r="Q229" s="550">
        <f t="shared" si="10"/>
        <v>0</v>
      </c>
      <c r="R229" s="550">
        <f t="shared" si="11"/>
        <v>0</v>
      </c>
      <c r="S229" s="551">
        <f t="shared" si="12"/>
        <v>0</v>
      </c>
    </row>
    <row r="230" spans="1:19" ht="27.95" customHeight="1" x14ac:dyDescent="0.15">
      <c r="A230" s="319"/>
      <c r="B230" s="311"/>
      <c r="C230" s="311"/>
      <c r="D230" s="311"/>
      <c r="E230" s="311"/>
      <c r="F230" s="307"/>
      <c r="G230" s="308"/>
      <c r="H230" s="632" t="s">
        <v>155</v>
      </c>
      <c r="I230" s="273"/>
      <c r="J230" s="61"/>
      <c r="K230" s="550">
        <f>居宅拠点!K230</f>
        <v>0</v>
      </c>
      <c r="L230" s="550">
        <f>居宅拠点!L230</f>
        <v>0</v>
      </c>
      <c r="M230" s="550">
        <f>居宅拠点!M230</f>
        <v>0</v>
      </c>
      <c r="N230" s="550">
        <f>地域包括拠点!K230</f>
        <v>0</v>
      </c>
      <c r="O230" s="550">
        <f>地域包括拠点!L230</f>
        <v>0</v>
      </c>
      <c r="P230" s="550">
        <f>地域包括拠点!M230</f>
        <v>0</v>
      </c>
      <c r="Q230" s="550">
        <f t="shared" si="10"/>
        <v>0</v>
      </c>
      <c r="R230" s="550">
        <f t="shared" si="11"/>
        <v>0</v>
      </c>
      <c r="S230" s="551">
        <f t="shared" si="12"/>
        <v>0</v>
      </c>
    </row>
    <row r="231" spans="1:19" ht="27.95" customHeight="1" x14ac:dyDescent="0.15">
      <c r="A231" s="319"/>
      <c r="B231" s="311"/>
      <c r="C231" s="311"/>
      <c r="D231" s="311"/>
      <c r="E231" s="311"/>
      <c r="F231" s="307"/>
      <c r="G231" s="308"/>
      <c r="H231" s="633"/>
      <c r="I231" s="695" t="s">
        <v>156</v>
      </c>
      <c r="J231" s="61"/>
      <c r="K231" s="550">
        <f>居宅拠点!K231</f>
        <v>0</v>
      </c>
      <c r="L231" s="550">
        <f>居宅拠点!L231</f>
        <v>0</v>
      </c>
      <c r="M231" s="550">
        <f>居宅拠点!M231</f>
        <v>0</v>
      </c>
      <c r="N231" s="550">
        <f>地域包括拠点!K231</f>
        <v>0</v>
      </c>
      <c r="O231" s="550">
        <f>地域包括拠点!L231</f>
        <v>0</v>
      </c>
      <c r="P231" s="550">
        <f>地域包括拠点!M231</f>
        <v>0</v>
      </c>
      <c r="Q231" s="550">
        <f t="shared" si="10"/>
        <v>0</v>
      </c>
      <c r="R231" s="550">
        <f t="shared" si="11"/>
        <v>0</v>
      </c>
      <c r="S231" s="551">
        <f t="shared" si="12"/>
        <v>0</v>
      </c>
    </row>
    <row r="232" spans="1:19" ht="27.95" customHeight="1" x14ac:dyDescent="0.15">
      <c r="A232" s="201"/>
      <c r="B232" s="80"/>
      <c r="C232" s="313"/>
      <c r="D232" s="314"/>
      <c r="E232" s="314"/>
      <c r="F232" s="307"/>
      <c r="G232" s="308"/>
      <c r="H232" s="633"/>
      <c r="I232" s="696"/>
      <c r="J232" s="265" t="s">
        <v>514</v>
      </c>
      <c r="K232" s="550">
        <f>居宅拠点!K232</f>
        <v>0</v>
      </c>
      <c r="L232" s="550">
        <f>居宅拠点!L232</f>
        <v>0</v>
      </c>
      <c r="M232" s="550">
        <f>居宅拠点!M232</f>
        <v>0</v>
      </c>
      <c r="N232" s="550">
        <f>地域包括拠点!K232</f>
        <v>0</v>
      </c>
      <c r="O232" s="550">
        <f>地域包括拠点!L232</f>
        <v>0</v>
      </c>
      <c r="P232" s="550">
        <f>地域包括拠点!M232</f>
        <v>0</v>
      </c>
      <c r="Q232" s="550">
        <f t="shared" si="10"/>
        <v>0</v>
      </c>
      <c r="R232" s="550">
        <f t="shared" si="11"/>
        <v>0</v>
      </c>
      <c r="S232" s="551">
        <f t="shared" si="12"/>
        <v>0</v>
      </c>
    </row>
    <row r="233" spans="1:19" ht="27.95" customHeight="1" x14ac:dyDescent="0.15">
      <c r="A233" s="201"/>
      <c r="B233" s="80"/>
      <c r="C233" s="313"/>
      <c r="D233" s="314"/>
      <c r="E233" s="314"/>
      <c r="F233" s="307"/>
      <c r="G233" s="308"/>
      <c r="H233" s="633"/>
      <c r="I233" s="696"/>
      <c r="J233" s="265" t="s">
        <v>515</v>
      </c>
      <c r="K233" s="550">
        <f>居宅拠点!K233</f>
        <v>0</v>
      </c>
      <c r="L233" s="550">
        <f>居宅拠点!L233</f>
        <v>0</v>
      </c>
      <c r="M233" s="550">
        <f>居宅拠点!M233</f>
        <v>0</v>
      </c>
      <c r="N233" s="550">
        <f>地域包括拠点!K233</f>
        <v>0</v>
      </c>
      <c r="O233" s="550">
        <f>地域包括拠点!L233</f>
        <v>0</v>
      </c>
      <c r="P233" s="550">
        <f>地域包括拠点!M233</f>
        <v>0</v>
      </c>
      <c r="Q233" s="550">
        <f t="shared" si="10"/>
        <v>0</v>
      </c>
      <c r="R233" s="550">
        <f t="shared" si="11"/>
        <v>0</v>
      </c>
      <c r="S233" s="551">
        <f t="shared" si="12"/>
        <v>0</v>
      </c>
    </row>
    <row r="234" spans="1:19" ht="27.95" customHeight="1" x14ac:dyDescent="0.15">
      <c r="A234" s="201"/>
      <c r="B234" s="80"/>
      <c r="C234" s="313"/>
      <c r="D234" s="314"/>
      <c r="E234" s="314"/>
      <c r="F234" s="307"/>
      <c r="G234" s="308"/>
      <c r="H234" s="633"/>
      <c r="I234" s="695" t="s">
        <v>160</v>
      </c>
      <c r="J234" s="265"/>
      <c r="K234" s="550">
        <f>居宅拠点!K234</f>
        <v>0</v>
      </c>
      <c r="L234" s="550">
        <f>居宅拠点!L234</f>
        <v>0</v>
      </c>
      <c r="M234" s="550">
        <f>居宅拠点!M234</f>
        <v>0</v>
      </c>
      <c r="N234" s="550">
        <f>地域包括拠点!K234</f>
        <v>0</v>
      </c>
      <c r="O234" s="550">
        <f>地域包括拠点!L234</f>
        <v>0</v>
      </c>
      <c r="P234" s="550">
        <f>地域包括拠点!M234</f>
        <v>0</v>
      </c>
      <c r="Q234" s="550">
        <f t="shared" si="10"/>
        <v>0</v>
      </c>
      <c r="R234" s="550">
        <f t="shared" si="11"/>
        <v>0</v>
      </c>
      <c r="S234" s="551">
        <f t="shared" si="12"/>
        <v>0</v>
      </c>
    </row>
    <row r="235" spans="1:19" ht="27.95" customHeight="1" x14ac:dyDescent="0.15">
      <c r="A235" s="201"/>
      <c r="B235" s="80"/>
      <c r="C235" s="313"/>
      <c r="D235" s="314"/>
      <c r="E235" s="314"/>
      <c r="F235" s="307"/>
      <c r="G235" s="308"/>
      <c r="H235" s="633"/>
      <c r="I235" s="696"/>
      <c r="J235" s="265" t="s">
        <v>675</v>
      </c>
      <c r="K235" s="550">
        <f>居宅拠点!K235</f>
        <v>0</v>
      </c>
      <c r="L235" s="550">
        <f>居宅拠点!L235</f>
        <v>0</v>
      </c>
      <c r="M235" s="550">
        <f>居宅拠点!M235</f>
        <v>0</v>
      </c>
      <c r="N235" s="550">
        <f>地域包括拠点!K235</f>
        <v>0</v>
      </c>
      <c r="O235" s="550">
        <f>地域包括拠点!L235</f>
        <v>0</v>
      </c>
      <c r="P235" s="550">
        <f>地域包括拠点!M235</f>
        <v>0</v>
      </c>
      <c r="Q235" s="550">
        <f t="shared" si="10"/>
        <v>0</v>
      </c>
      <c r="R235" s="550">
        <f t="shared" si="11"/>
        <v>0</v>
      </c>
      <c r="S235" s="551">
        <f t="shared" si="12"/>
        <v>0</v>
      </c>
    </row>
    <row r="236" spans="1:19" ht="27.95" customHeight="1" x14ac:dyDescent="0.15">
      <c r="A236" s="201"/>
      <c r="B236" s="80"/>
      <c r="C236" s="313"/>
      <c r="D236" s="314"/>
      <c r="E236" s="314"/>
      <c r="F236" s="307"/>
      <c r="G236" s="308"/>
      <c r="H236" s="633"/>
      <c r="I236" s="696"/>
      <c r="J236" s="265" t="s">
        <v>517</v>
      </c>
      <c r="K236" s="550">
        <f>居宅拠点!K236</f>
        <v>0</v>
      </c>
      <c r="L236" s="550">
        <f>居宅拠点!L236</f>
        <v>0</v>
      </c>
      <c r="M236" s="550">
        <f>居宅拠点!M236</f>
        <v>0</v>
      </c>
      <c r="N236" s="550">
        <f>地域包括拠点!K236</f>
        <v>0</v>
      </c>
      <c r="O236" s="550">
        <f>地域包括拠点!L236</f>
        <v>0</v>
      </c>
      <c r="P236" s="550">
        <f>地域包括拠点!M236</f>
        <v>0</v>
      </c>
      <c r="Q236" s="550">
        <f t="shared" si="10"/>
        <v>0</v>
      </c>
      <c r="R236" s="550">
        <f t="shared" si="11"/>
        <v>0</v>
      </c>
      <c r="S236" s="551">
        <f t="shared" si="12"/>
        <v>0</v>
      </c>
    </row>
    <row r="237" spans="1:19" ht="27.95" customHeight="1" x14ac:dyDescent="0.15">
      <c r="A237" s="201"/>
      <c r="B237" s="80"/>
      <c r="C237" s="313"/>
      <c r="D237" s="314"/>
      <c r="E237" s="314"/>
      <c r="F237" s="307"/>
      <c r="G237" s="308"/>
      <c r="H237" s="633"/>
      <c r="I237" s="696"/>
      <c r="J237" s="265" t="s">
        <v>518</v>
      </c>
      <c r="K237" s="550">
        <f>居宅拠点!K237</f>
        <v>0</v>
      </c>
      <c r="L237" s="550">
        <f>居宅拠点!L237</f>
        <v>0</v>
      </c>
      <c r="M237" s="550">
        <f>居宅拠点!M237</f>
        <v>0</v>
      </c>
      <c r="N237" s="550">
        <f>地域包括拠点!K237</f>
        <v>0</v>
      </c>
      <c r="O237" s="550">
        <f>地域包括拠点!L237</f>
        <v>0</v>
      </c>
      <c r="P237" s="550">
        <f>地域包括拠点!M237</f>
        <v>0</v>
      </c>
      <c r="Q237" s="550">
        <f t="shared" si="10"/>
        <v>0</v>
      </c>
      <c r="R237" s="550">
        <f t="shared" si="11"/>
        <v>0</v>
      </c>
      <c r="S237" s="551">
        <f t="shared" si="12"/>
        <v>0</v>
      </c>
    </row>
    <row r="238" spans="1:19" ht="27.95" customHeight="1" x14ac:dyDescent="0.15">
      <c r="A238" s="201"/>
      <c r="B238" s="80"/>
      <c r="C238" s="313"/>
      <c r="D238" s="314"/>
      <c r="E238" s="314"/>
      <c r="F238" s="307"/>
      <c r="G238" s="308"/>
      <c r="H238" s="633"/>
      <c r="I238" s="696"/>
      <c r="J238" s="265" t="s">
        <v>160</v>
      </c>
      <c r="K238" s="550">
        <f>居宅拠点!K238</f>
        <v>0</v>
      </c>
      <c r="L238" s="550">
        <f>居宅拠点!L238</f>
        <v>0</v>
      </c>
      <c r="M238" s="550">
        <f>居宅拠点!M238</f>
        <v>0</v>
      </c>
      <c r="N238" s="550">
        <f>地域包括拠点!K238</f>
        <v>0</v>
      </c>
      <c r="O238" s="550">
        <f>地域包括拠点!L238</f>
        <v>0</v>
      </c>
      <c r="P238" s="550">
        <f>地域包括拠点!M238</f>
        <v>0</v>
      </c>
      <c r="Q238" s="550">
        <f t="shared" si="10"/>
        <v>0</v>
      </c>
      <c r="R238" s="550">
        <f t="shared" si="11"/>
        <v>0</v>
      </c>
      <c r="S238" s="551">
        <f t="shared" si="12"/>
        <v>0</v>
      </c>
    </row>
    <row r="239" spans="1:19" ht="27.95" customHeight="1" x14ac:dyDescent="0.15">
      <c r="A239" s="201"/>
      <c r="B239" s="80"/>
      <c r="C239" s="313"/>
      <c r="D239" s="314"/>
      <c r="E239" s="314"/>
      <c r="F239" s="307"/>
      <c r="G239" s="308"/>
      <c r="H239" s="633"/>
      <c r="I239" s="696"/>
      <c r="J239" s="265" t="s">
        <v>600</v>
      </c>
      <c r="K239" s="550">
        <f>居宅拠点!K239</f>
        <v>0</v>
      </c>
      <c r="L239" s="550">
        <f>居宅拠点!L239</f>
        <v>0</v>
      </c>
      <c r="M239" s="550">
        <f>居宅拠点!M239</f>
        <v>0</v>
      </c>
      <c r="N239" s="550">
        <f>地域包括拠点!K239</f>
        <v>0</v>
      </c>
      <c r="O239" s="550">
        <f>地域包括拠点!L239</f>
        <v>0</v>
      </c>
      <c r="P239" s="550">
        <f>地域包括拠点!M239</f>
        <v>0</v>
      </c>
      <c r="Q239" s="550">
        <f t="shared" si="10"/>
        <v>0</v>
      </c>
      <c r="R239" s="550">
        <f t="shared" si="11"/>
        <v>0</v>
      </c>
      <c r="S239" s="551">
        <f t="shared" si="12"/>
        <v>0</v>
      </c>
    </row>
    <row r="240" spans="1:19" ht="27.95" customHeight="1" x14ac:dyDescent="0.15">
      <c r="A240" s="201"/>
      <c r="B240" s="80"/>
      <c r="C240" s="313"/>
      <c r="D240" s="314"/>
      <c r="E240" s="314"/>
      <c r="F240" s="307"/>
      <c r="G240" s="308"/>
      <c r="H240" s="635"/>
      <c r="I240" s="697"/>
      <c r="J240" s="265" t="s">
        <v>601</v>
      </c>
      <c r="K240" s="550">
        <f>居宅拠点!K240</f>
        <v>0</v>
      </c>
      <c r="L240" s="550">
        <f>居宅拠点!L240</f>
        <v>0</v>
      </c>
      <c r="M240" s="550">
        <f>居宅拠点!M240</f>
        <v>0</v>
      </c>
      <c r="N240" s="550">
        <f>地域包括拠点!K240</f>
        <v>0</v>
      </c>
      <c r="O240" s="550">
        <f>地域包括拠点!L240</f>
        <v>0</v>
      </c>
      <c r="P240" s="550">
        <f>地域包括拠点!M240</f>
        <v>0</v>
      </c>
      <c r="Q240" s="550">
        <f t="shared" si="10"/>
        <v>0</v>
      </c>
      <c r="R240" s="550">
        <f t="shared" si="11"/>
        <v>0</v>
      </c>
      <c r="S240" s="551">
        <f t="shared" si="12"/>
        <v>0</v>
      </c>
    </row>
    <row r="241" spans="1:19" ht="27.95" customHeight="1" x14ac:dyDescent="0.15">
      <c r="A241" s="201"/>
      <c r="B241" s="80"/>
      <c r="C241" s="313"/>
      <c r="D241" s="314"/>
      <c r="E241" s="314"/>
      <c r="F241" s="307"/>
      <c r="G241" s="308"/>
      <c r="H241" s="632" t="s">
        <v>520</v>
      </c>
      <c r="I241" s="273"/>
      <c r="J241" s="61"/>
      <c r="K241" s="550">
        <f>居宅拠点!K241</f>
        <v>0</v>
      </c>
      <c r="L241" s="550">
        <f>居宅拠点!L241</f>
        <v>0</v>
      </c>
      <c r="M241" s="550">
        <f>居宅拠点!M241</f>
        <v>0</v>
      </c>
      <c r="N241" s="550">
        <f>地域包括拠点!K241</f>
        <v>0</v>
      </c>
      <c r="O241" s="550">
        <f>地域包括拠点!L241</f>
        <v>0</v>
      </c>
      <c r="P241" s="550">
        <f>地域包括拠点!M241</f>
        <v>0</v>
      </c>
      <c r="Q241" s="550">
        <f t="shared" si="10"/>
        <v>0</v>
      </c>
      <c r="R241" s="550">
        <f t="shared" si="11"/>
        <v>0</v>
      </c>
      <c r="S241" s="551">
        <f t="shared" si="12"/>
        <v>0</v>
      </c>
    </row>
    <row r="242" spans="1:19" ht="27.95" customHeight="1" x14ac:dyDescent="0.15">
      <c r="A242" s="201"/>
      <c r="B242" s="80"/>
      <c r="C242" s="313"/>
      <c r="D242" s="314"/>
      <c r="E242" s="314"/>
      <c r="F242" s="307"/>
      <c r="G242" s="308"/>
      <c r="H242" s="635"/>
      <c r="I242" s="265" t="s">
        <v>520</v>
      </c>
      <c r="J242" s="265"/>
      <c r="K242" s="550">
        <f>居宅拠点!K242</f>
        <v>0</v>
      </c>
      <c r="L242" s="550">
        <f>居宅拠点!L242</f>
        <v>0</v>
      </c>
      <c r="M242" s="550">
        <f>居宅拠点!M242</f>
        <v>0</v>
      </c>
      <c r="N242" s="550">
        <f>地域包括拠点!K242</f>
        <v>0</v>
      </c>
      <c r="O242" s="550">
        <f>地域包括拠点!L242</f>
        <v>0</v>
      </c>
      <c r="P242" s="550">
        <f>地域包括拠点!M242</f>
        <v>0</v>
      </c>
      <c r="Q242" s="550">
        <f t="shared" si="10"/>
        <v>0</v>
      </c>
      <c r="R242" s="550">
        <f t="shared" si="11"/>
        <v>0</v>
      </c>
      <c r="S242" s="551">
        <f t="shared" si="12"/>
        <v>0</v>
      </c>
    </row>
    <row r="243" spans="1:19" ht="27.95" customHeight="1" x14ac:dyDescent="0.15">
      <c r="A243" s="201"/>
      <c r="B243" s="80"/>
      <c r="C243" s="313"/>
      <c r="D243" s="314"/>
      <c r="E243" s="314"/>
      <c r="F243" s="307"/>
      <c r="G243" s="309"/>
      <c r="H243" s="745" t="s">
        <v>172</v>
      </c>
      <c r="I243" s="745"/>
      <c r="J243" s="745"/>
      <c r="K243" s="550">
        <f>居宅拠点!K243</f>
        <v>0</v>
      </c>
      <c r="L243" s="550">
        <f>居宅拠点!L243</f>
        <v>0</v>
      </c>
      <c r="M243" s="550">
        <f>居宅拠点!M243</f>
        <v>0</v>
      </c>
      <c r="N243" s="550">
        <f>地域包括拠点!K243</f>
        <v>0</v>
      </c>
      <c r="O243" s="550">
        <f>地域包括拠点!L243</f>
        <v>0</v>
      </c>
      <c r="P243" s="550">
        <f>地域包括拠点!M243</f>
        <v>0</v>
      </c>
      <c r="Q243" s="550">
        <f t="shared" si="10"/>
        <v>0</v>
      </c>
      <c r="R243" s="550">
        <f t="shared" si="11"/>
        <v>0</v>
      </c>
      <c r="S243" s="551">
        <f t="shared" si="12"/>
        <v>0</v>
      </c>
    </row>
    <row r="244" spans="1:19" ht="27.95" customHeight="1" x14ac:dyDescent="0.15">
      <c r="A244" s="201"/>
      <c r="B244" s="80"/>
      <c r="C244" s="313"/>
      <c r="D244" s="314"/>
      <c r="E244" s="314"/>
      <c r="F244" s="307"/>
      <c r="G244" s="708" t="s">
        <v>680</v>
      </c>
      <c r="H244" s="632" t="s">
        <v>521</v>
      </c>
      <c r="I244" s="273"/>
      <c r="J244" s="61"/>
      <c r="K244" s="550">
        <f>居宅拠点!K244</f>
        <v>0</v>
      </c>
      <c r="L244" s="550">
        <f>居宅拠点!L244</f>
        <v>0</v>
      </c>
      <c r="M244" s="550">
        <f>居宅拠点!M244</f>
        <v>0</v>
      </c>
      <c r="N244" s="550">
        <f>地域包括拠点!K244</f>
        <v>0</v>
      </c>
      <c r="O244" s="550">
        <f>地域包括拠点!L244</f>
        <v>0</v>
      </c>
      <c r="P244" s="550">
        <f>地域包括拠点!M244</f>
        <v>0</v>
      </c>
      <c r="Q244" s="550">
        <f t="shared" si="10"/>
        <v>0</v>
      </c>
      <c r="R244" s="550">
        <f t="shared" si="11"/>
        <v>0</v>
      </c>
      <c r="S244" s="551">
        <f t="shared" si="12"/>
        <v>0</v>
      </c>
    </row>
    <row r="245" spans="1:19" ht="27.95" customHeight="1" x14ac:dyDescent="0.15">
      <c r="A245" s="201"/>
      <c r="B245" s="80"/>
      <c r="C245" s="313"/>
      <c r="D245" s="314"/>
      <c r="E245" s="314"/>
      <c r="F245" s="307"/>
      <c r="G245" s="709"/>
      <c r="H245" s="635"/>
      <c r="I245" s="273" t="s">
        <v>521</v>
      </c>
      <c r="J245" s="61"/>
      <c r="K245" s="550">
        <f>居宅拠点!K245</f>
        <v>0</v>
      </c>
      <c r="L245" s="550">
        <f>居宅拠点!L245</f>
        <v>0</v>
      </c>
      <c r="M245" s="550">
        <f>居宅拠点!M245</f>
        <v>0</v>
      </c>
      <c r="N245" s="550">
        <f>地域包括拠点!K245</f>
        <v>0</v>
      </c>
      <c r="O245" s="550">
        <f>地域包括拠点!L245</f>
        <v>0</v>
      </c>
      <c r="P245" s="550">
        <f>地域包括拠点!M245</f>
        <v>0</v>
      </c>
      <c r="Q245" s="550">
        <f t="shared" si="10"/>
        <v>0</v>
      </c>
      <c r="R245" s="550">
        <f t="shared" si="11"/>
        <v>0</v>
      </c>
      <c r="S245" s="551">
        <f t="shared" si="12"/>
        <v>0</v>
      </c>
    </row>
    <row r="246" spans="1:19" ht="27.95" customHeight="1" x14ac:dyDescent="0.15">
      <c r="A246" s="201"/>
      <c r="B246" s="80"/>
      <c r="C246" s="313"/>
      <c r="D246" s="314"/>
      <c r="E246" s="314"/>
      <c r="F246" s="307"/>
      <c r="G246" s="709"/>
      <c r="H246" s="632" t="s">
        <v>522</v>
      </c>
      <c r="I246" s="273"/>
      <c r="J246" s="61"/>
      <c r="K246" s="550">
        <f>居宅拠点!K246</f>
        <v>0</v>
      </c>
      <c r="L246" s="550">
        <f>居宅拠点!L246</f>
        <v>0</v>
      </c>
      <c r="M246" s="550">
        <f>居宅拠点!M246</f>
        <v>0</v>
      </c>
      <c r="N246" s="550">
        <f>地域包括拠点!K246</f>
        <v>0</v>
      </c>
      <c r="O246" s="550">
        <f>地域包括拠点!L246</f>
        <v>0</v>
      </c>
      <c r="P246" s="550">
        <f>地域包括拠点!M246</f>
        <v>0</v>
      </c>
      <c r="Q246" s="550">
        <f t="shared" si="10"/>
        <v>0</v>
      </c>
      <c r="R246" s="550">
        <f t="shared" si="11"/>
        <v>0</v>
      </c>
      <c r="S246" s="551">
        <f t="shared" si="12"/>
        <v>0</v>
      </c>
    </row>
    <row r="247" spans="1:19" ht="27.95" customHeight="1" x14ac:dyDescent="0.15">
      <c r="A247" s="201"/>
      <c r="B247" s="80"/>
      <c r="C247" s="313"/>
      <c r="D247" s="314"/>
      <c r="E247" s="314"/>
      <c r="F247" s="307"/>
      <c r="G247" s="308"/>
      <c r="H247" s="633"/>
      <c r="I247" s="695" t="s">
        <v>523</v>
      </c>
      <c r="J247" s="61"/>
      <c r="K247" s="550">
        <f>居宅拠点!K247</f>
        <v>0</v>
      </c>
      <c r="L247" s="550">
        <f>居宅拠点!L247</f>
        <v>0</v>
      </c>
      <c r="M247" s="550">
        <f>居宅拠点!M247</f>
        <v>0</v>
      </c>
      <c r="N247" s="550">
        <f>地域包括拠点!K247</f>
        <v>0</v>
      </c>
      <c r="O247" s="550">
        <f>地域包括拠点!L247</f>
        <v>0</v>
      </c>
      <c r="P247" s="550">
        <f>地域包括拠点!M247</f>
        <v>0</v>
      </c>
      <c r="Q247" s="550">
        <f t="shared" si="10"/>
        <v>0</v>
      </c>
      <c r="R247" s="550">
        <f t="shared" si="11"/>
        <v>0</v>
      </c>
      <c r="S247" s="551">
        <f t="shared" si="12"/>
        <v>0</v>
      </c>
    </row>
    <row r="248" spans="1:19" ht="27.95" customHeight="1" x14ac:dyDescent="0.15">
      <c r="A248" s="201"/>
      <c r="B248" s="80"/>
      <c r="C248" s="313"/>
      <c r="D248" s="314"/>
      <c r="E248" s="314"/>
      <c r="F248" s="307"/>
      <c r="G248" s="308"/>
      <c r="H248" s="633"/>
      <c r="I248" s="696"/>
      <c r="J248" s="265" t="s">
        <v>524</v>
      </c>
      <c r="K248" s="550">
        <f>居宅拠点!K248</f>
        <v>0</v>
      </c>
      <c r="L248" s="550">
        <f>居宅拠点!L248</f>
        <v>0</v>
      </c>
      <c r="M248" s="550">
        <f>居宅拠点!M248</f>
        <v>0</v>
      </c>
      <c r="N248" s="550">
        <f>地域包括拠点!K248</f>
        <v>0</v>
      </c>
      <c r="O248" s="550">
        <f>地域包括拠点!L248</f>
        <v>0</v>
      </c>
      <c r="P248" s="550">
        <f>地域包括拠点!M248</f>
        <v>0</v>
      </c>
      <c r="Q248" s="550">
        <f t="shared" si="10"/>
        <v>0</v>
      </c>
      <c r="R248" s="550">
        <f t="shared" si="11"/>
        <v>0</v>
      </c>
      <c r="S248" s="551">
        <f t="shared" si="12"/>
        <v>0</v>
      </c>
    </row>
    <row r="249" spans="1:19" ht="27.95" customHeight="1" x14ac:dyDescent="0.15">
      <c r="A249" s="201"/>
      <c r="B249" s="80"/>
      <c r="C249" s="313"/>
      <c r="D249" s="314"/>
      <c r="E249" s="314"/>
      <c r="F249" s="307"/>
      <c r="G249" s="308"/>
      <c r="H249" s="633"/>
      <c r="I249" s="696"/>
      <c r="J249" s="265" t="s">
        <v>525</v>
      </c>
      <c r="K249" s="550">
        <f>居宅拠点!K249</f>
        <v>0</v>
      </c>
      <c r="L249" s="550">
        <f>居宅拠点!L249</f>
        <v>0</v>
      </c>
      <c r="M249" s="550">
        <f>居宅拠点!M249</f>
        <v>0</v>
      </c>
      <c r="N249" s="550">
        <f>地域包括拠点!K249</f>
        <v>0</v>
      </c>
      <c r="O249" s="550">
        <f>地域包括拠点!L249</f>
        <v>0</v>
      </c>
      <c r="P249" s="550">
        <f>地域包括拠点!M249</f>
        <v>0</v>
      </c>
      <c r="Q249" s="550">
        <f t="shared" si="10"/>
        <v>0</v>
      </c>
      <c r="R249" s="550">
        <f t="shared" si="11"/>
        <v>0</v>
      </c>
      <c r="S249" s="551">
        <f t="shared" si="12"/>
        <v>0</v>
      </c>
    </row>
    <row r="250" spans="1:19" ht="27.95" customHeight="1" x14ac:dyDescent="0.15">
      <c r="A250" s="201"/>
      <c r="B250" s="80"/>
      <c r="C250" s="313"/>
      <c r="D250" s="314"/>
      <c r="E250" s="314"/>
      <c r="F250" s="307"/>
      <c r="G250" s="308"/>
      <c r="H250" s="633"/>
      <c r="I250" s="695" t="s">
        <v>179</v>
      </c>
      <c r="J250" s="265"/>
      <c r="K250" s="550">
        <f>居宅拠点!K250</f>
        <v>0</v>
      </c>
      <c r="L250" s="550">
        <f>居宅拠点!L250</f>
        <v>0</v>
      </c>
      <c r="M250" s="550">
        <f>居宅拠点!M250</f>
        <v>0</v>
      </c>
      <c r="N250" s="550">
        <f>地域包括拠点!K250</f>
        <v>0</v>
      </c>
      <c r="O250" s="550">
        <f>地域包括拠点!L250</f>
        <v>0</v>
      </c>
      <c r="P250" s="550">
        <f>地域包括拠点!M250</f>
        <v>0</v>
      </c>
      <c r="Q250" s="550">
        <f t="shared" si="10"/>
        <v>0</v>
      </c>
      <c r="R250" s="550">
        <f t="shared" si="11"/>
        <v>0</v>
      </c>
      <c r="S250" s="551">
        <f t="shared" si="12"/>
        <v>0</v>
      </c>
    </row>
    <row r="251" spans="1:19" ht="27.95" customHeight="1" x14ac:dyDescent="0.15">
      <c r="A251" s="201"/>
      <c r="B251" s="80"/>
      <c r="C251" s="313"/>
      <c r="D251" s="314"/>
      <c r="E251" s="314"/>
      <c r="F251" s="307"/>
      <c r="G251" s="308"/>
      <c r="H251" s="633"/>
      <c r="I251" s="696"/>
      <c r="J251" s="265" t="s">
        <v>525</v>
      </c>
      <c r="K251" s="550">
        <f>居宅拠点!K251</f>
        <v>0</v>
      </c>
      <c r="L251" s="550">
        <f>居宅拠点!L251</f>
        <v>0</v>
      </c>
      <c r="M251" s="550">
        <f>居宅拠点!M251</f>
        <v>0</v>
      </c>
      <c r="N251" s="550">
        <f>地域包括拠点!K251</f>
        <v>0</v>
      </c>
      <c r="O251" s="550">
        <f>地域包括拠点!L251</f>
        <v>0</v>
      </c>
      <c r="P251" s="550">
        <f>地域包括拠点!M251</f>
        <v>0</v>
      </c>
      <c r="Q251" s="550">
        <f t="shared" si="10"/>
        <v>0</v>
      </c>
      <c r="R251" s="550">
        <f t="shared" si="11"/>
        <v>0</v>
      </c>
      <c r="S251" s="551">
        <f t="shared" si="12"/>
        <v>0</v>
      </c>
    </row>
    <row r="252" spans="1:19" ht="27.95" customHeight="1" x14ac:dyDescent="0.15">
      <c r="A252" s="201"/>
      <c r="B252" s="80"/>
      <c r="C252" s="313"/>
      <c r="D252" s="314"/>
      <c r="E252" s="314"/>
      <c r="F252" s="307"/>
      <c r="G252" s="308"/>
      <c r="H252" s="633"/>
      <c r="I252" s="696"/>
      <c r="J252" s="265" t="s">
        <v>527</v>
      </c>
      <c r="K252" s="550">
        <f>居宅拠点!K252</f>
        <v>0</v>
      </c>
      <c r="L252" s="550">
        <f>居宅拠点!L252</f>
        <v>0</v>
      </c>
      <c r="M252" s="550">
        <f>居宅拠点!M252</f>
        <v>0</v>
      </c>
      <c r="N252" s="550">
        <f>地域包括拠点!K252</f>
        <v>0</v>
      </c>
      <c r="O252" s="550">
        <f>地域包括拠点!L252</f>
        <v>0</v>
      </c>
      <c r="P252" s="550">
        <f>地域包括拠点!M252</f>
        <v>0</v>
      </c>
      <c r="Q252" s="550">
        <f t="shared" si="10"/>
        <v>0</v>
      </c>
      <c r="R252" s="550">
        <f t="shared" si="11"/>
        <v>0</v>
      </c>
      <c r="S252" s="551">
        <f t="shared" si="12"/>
        <v>0</v>
      </c>
    </row>
    <row r="253" spans="1:19" ht="27.95" customHeight="1" x14ac:dyDescent="0.15">
      <c r="A253" s="201"/>
      <c r="B253" s="80"/>
      <c r="C253" s="313"/>
      <c r="D253" s="314"/>
      <c r="E253" s="314"/>
      <c r="F253" s="307"/>
      <c r="G253" s="308"/>
      <c r="H253" s="633"/>
      <c r="I253" s="696"/>
      <c r="J253" s="265" t="s">
        <v>183</v>
      </c>
      <c r="K253" s="550">
        <f>居宅拠点!K253</f>
        <v>0</v>
      </c>
      <c r="L253" s="550">
        <f>居宅拠点!L253</f>
        <v>0</v>
      </c>
      <c r="M253" s="550">
        <f>居宅拠点!M253</f>
        <v>0</v>
      </c>
      <c r="N253" s="550">
        <f>地域包括拠点!K253</f>
        <v>0</v>
      </c>
      <c r="O253" s="550">
        <f>地域包括拠点!L253</f>
        <v>0</v>
      </c>
      <c r="P253" s="550">
        <f>地域包括拠点!M253</f>
        <v>0</v>
      </c>
      <c r="Q253" s="550">
        <f t="shared" si="10"/>
        <v>0</v>
      </c>
      <c r="R253" s="550">
        <f t="shared" si="11"/>
        <v>0</v>
      </c>
      <c r="S253" s="551">
        <f t="shared" si="12"/>
        <v>0</v>
      </c>
    </row>
    <row r="254" spans="1:19" ht="27.95" customHeight="1" x14ac:dyDescent="0.15">
      <c r="A254" s="201"/>
      <c r="B254" s="80"/>
      <c r="C254" s="313"/>
      <c r="D254" s="314"/>
      <c r="E254" s="314"/>
      <c r="F254" s="307"/>
      <c r="G254" s="308"/>
      <c r="H254" s="633"/>
      <c r="I254" s="696"/>
      <c r="J254" s="265" t="s">
        <v>528</v>
      </c>
      <c r="K254" s="550">
        <f>居宅拠点!K254</f>
        <v>0</v>
      </c>
      <c r="L254" s="550">
        <f>居宅拠点!L254</f>
        <v>0</v>
      </c>
      <c r="M254" s="550">
        <f>居宅拠点!M254</f>
        <v>0</v>
      </c>
      <c r="N254" s="550">
        <f>地域包括拠点!K254</f>
        <v>0</v>
      </c>
      <c r="O254" s="550">
        <f>地域包括拠点!L254</f>
        <v>0</v>
      </c>
      <c r="P254" s="550">
        <f>地域包括拠点!M254</f>
        <v>0</v>
      </c>
      <c r="Q254" s="550">
        <f t="shared" si="10"/>
        <v>0</v>
      </c>
      <c r="R254" s="550">
        <f t="shared" si="11"/>
        <v>0</v>
      </c>
      <c r="S254" s="551">
        <f t="shared" si="12"/>
        <v>0</v>
      </c>
    </row>
    <row r="255" spans="1:19" ht="27.95" customHeight="1" x14ac:dyDescent="0.15">
      <c r="A255" s="201"/>
      <c r="B255" s="80"/>
      <c r="C255" s="313"/>
      <c r="D255" s="314"/>
      <c r="E255" s="314"/>
      <c r="F255" s="307"/>
      <c r="G255" s="308"/>
      <c r="H255" s="633"/>
      <c r="I255" s="696"/>
      <c r="J255" s="265" t="s">
        <v>602</v>
      </c>
      <c r="K255" s="550">
        <f>居宅拠点!K255</f>
        <v>0</v>
      </c>
      <c r="L255" s="550">
        <f>居宅拠点!L255</f>
        <v>0</v>
      </c>
      <c r="M255" s="550">
        <f>居宅拠点!M255</f>
        <v>0</v>
      </c>
      <c r="N255" s="550">
        <f>地域包括拠点!K255</f>
        <v>0</v>
      </c>
      <c r="O255" s="550">
        <f>地域包括拠点!L255</f>
        <v>0</v>
      </c>
      <c r="P255" s="550">
        <f>地域包括拠点!M255</f>
        <v>0</v>
      </c>
      <c r="Q255" s="550">
        <f t="shared" si="10"/>
        <v>0</v>
      </c>
      <c r="R255" s="550">
        <f t="shared" si="11"/>
        <v>0</v>
      </c>
      <c r="S255" s="551">
        <f t="shared" si="12"/>
        <v>0</v>
      </c>
    </row>
    <row r="256" spans="1:19" ht="27.95" customHeight="1" x14ac:dyDescent="0.15">
      <c r="A256" s="201"/>
      <c r="B256" s="80"/>
      <c r="C256" s="313"/>
      <c r="D256" s="314"/>
      <c r="E256" s="314"/>
      <c r="F256" s="310"/>
      <c r="G256" s="309"/>
      <c r="H256" s="635"/>
      <c r="I256" s="697"/>
      <c r="J256" s="265" t="s">
        <v>603</v>
      </c>
      <c r="K256" s="550">
        <f>居宅拠点!K256</f>
        <v>0</v>
      </c>
      <c r="L256" s="550">
        <f>居宅拠点!L256</f>
        <v>0</v>
      </c>
      <c r="M256" s="550">
        <f>居宅拠点!M256</f>
        <v>0</v>
      </c>
      <c r="N256" s="550">
        <f>地域包括拠点!K256</f>
        <v>0</v>
      </c>
      <c r="O256" s="550">
        <f>地域包括拠点!L256</f>
        <v>0</v>
      </c>
      <c r="P256" s="550">
        <f>地域包括拠点!M256</f>
        <v>0</v>
      </c>
      <c r="Q256" s="550">
        <f t="shared" si="10"/>
        <v>0</v>
      </c>
      <c r="R256" s="550">
        <f t="shared" si="11"/>
        <v>0</v>
      </c>
      <c r="S256" s="551">
        <f t="shared" si="12"/>
        <v>0</v>
      </c>
    </row>
    <row r="257" spans="1:19" ht="27.95" customHeight="1" x14ac:dyDescent="0.15">
      <c r="A257" s="201"/>
      <c r="B257" s="80"/>
      <c r="C257" s="313"/>
      <c r="D257" s="314"/>
      <c r="E257" s="314"/>
      <c r="F257" s="307"/>
      <c r="G257" s="308"/>
      <c r="H257" s="632" t="s">
        <v>529</v>
      </c>
      <c r="I257" s="273"/>
      <c r="J257" s="61"/>
      <c r="K257" s="550">
        <f>居宅拠点!K257</f>
        <v>0</v>
      </c>
      <c r="L257" s="550">
        <f>居宅拠点!L257</f>
        <v>0</v>
      </c>
      <c r="M257" s="550">
        <f>居宅拠点!M257</f>
        <v>0</v>
      </c>
      <c r="N257" s="550">
        <f>地域包括拠点!K257</f>
        <v>0</v>
      </c>
      <c r="O257" s="550">
        <f>地域包括拠点!L257</f>
        <v>0</v>
      </c>
      <c r="P257" s="550">
        <f>地域包括拠点!M257</f>
        <v>0</v>
      </c>
      <c r="Q257" s="550">
        <f t="shared" si="10"/>
        <v>0</v>
      </c>
      <c r="R257" s="550">
        <f t="shared" si="11"/>
        <v>0</v>
      </c>
      <c r="S257" s="551">
        <f t="shared" si="12"/>
        <v>0</v>
      </c>
    </row>
    <row r="258" spans="1:19" ht="27.95" customHeight="1" x14ac:dyDescent="0.15">
      <c r="A258" s="201"/>
      <c r="B258" s="80"/>
      <c r="C258" s="313"/>
      <c r="D258" s="314"/>
      <c r="E258" s="314"/>
      <c r="F258" s="307"/>
      <c r="G258" s="308"/>
      <c r="H258" s="635"/>
      <c r="I258" s="273" t="s">
        <v>529</v>
      </c>
      <c r="J258" s="61"/>
      <c r="K258" s="550">
        <f>居宅拠点!K258</f>
        <v>0</v>
      </c>
      <c r="L258" s="550">
        <f>居宅拠点!L258</f>
        <v>0</v>
      </c>
      <c r="M258" s="550">
        <f>居宅拠点!M258</f>
        <v>0</v>
      </c>
      <c r="N258" s="550">
        <f>地域包括拠点!K258</f>
        <v>0</v>
      </c>
      <c r="O258" s="550">
        <f>地域包括拠点!L258</f>
        <v>0</v>
      </c>
      <c r="P258" s="550">
        <f>地域包括拠点!M258</f>
        <v>0</v>
      </c>
      <c r="Q258" s="550">
        <f t="shared" si="10"/>
        <v>0</v>
      </c>
      <c r="R258" s="550">
        <f t="shared" si="11"/>
        <v>0</v>
      </c>
      <c r="S258" s="551">
        <f t="shared" si="12"/>
        <v>0</v>
      </c>
    </row>
    <row r="259" spans="1:19" ht="27.95" customHeight="1" x14ac:dyDescent="0.15">
      <c r="A259" s="201"/>
      <c r="B259" s="80"/>
      <c r="C259" s="313"/>
      <c r="D259" s="314"/>
      <c r="E259" s="314"/>
      <c r="F259" s="307"/>
      <c r="G259" s="308"/>
      <c r="H259" s="706" t="s">
        <v>530</v>
      </c>
      <c r="I259" s="273"/>
      <c r="J259" s="61"/>
      <c r="K259" s="550">
        <f>居宅拠点!K259</f>
        <v>0</v>
      </c>
      <c r="L259" s="550">
        <f>居宅拠点!L259</f>
        <v>0</v>
      </c>
      <c r="M259" s="550">
        <f>居宅拠点!M259</f>
        <v>0</v>
      </c>
      <c r="N259" s="550">
        <f>地域包括拠点!K259</f>
        <v>0</v>
      </c>
      <c r="O259" s="550">
        <f>地域包括拠点!L259</f>
        <v>0</v>
      </c>
      <c r="P259" s="550">
        <f>地域包括拠点!M259</f>
        <v>0</v>
      </c>
      <c r="Q259" s="550">
        <f t="shared" si="10"/>
        <v>0</v>
      </c>
      <c r="R259" s="550">
        <f t="shared" si="11"/>
        <v>0</v>
      </c>
      <c r="S259" s="551">
        <f t="shared" si="12"/>
        <v>0</v>
      </c>
    </row>
    <row r="260" spans="1:19" ht="27.95" customHeight="1" x14ac:dyDescent="0.15">
      <c r="A260" s="201"/>
      <c r="B260" s="80"/>
      <c r="C260" s="313"/>
      <c r="D260" s="314"/>
      <c r="E260" s="314"/>
      <c r="F260" s="307"/>
      <c r="G260" s="308"/>
      <c r="H260" s="707"/>
      <c r="I260" s="265" t="s">
        <v>530</v>
      </c>
      <c r="J260" s="61"/>
      <c r="K260" s="550">
        <f>居宅拠点!K260</f>
        <v>0</v>
      </c>
      <c r="L260" s="550">
        <f>居宅拠点!L260</f>
        <v>0</v>
      </c>
      <c r="M260" s="550">
        <f>居宅拠点!M260</f>
        <v>0</v>
      </c>
      <c r="N260" s="550">
        <f>地域包括拠点!K260</f>
        <v>0</v>
      </c>
      <c r="O260" s="550">
        <f>地域包括拠点!L260</f>
        <v>0</v>
      </c>
      <c r="P260" s="550">
        <f>地域包括拠点!M260</f>
        <v>0</v>
      </c>
      <c r="Q260" s="550">
        <f t="shared" si="10"/>
        <v>0</v>
      </c>
      <c r="R260" s="550">
        <f t="shared" si="11"/>
        <v>0</v>
      </c>
      <c r="S260" s="551">
        <f t="shared" si="12"/>
        <v>0</v>
      </c>
    </row>
    <row r="261" spans="1:19" ht="27.95" customHeight="1" x14ac:dyDescent="0.15">
      <c r="A261" s="201"/>
      <c r="B261" s="80"/>
      <c r="C261" s="313"/>
      <c r="D261" s="314"/>
      <c r="E261" s="314"/>
      <c r="F261" s="307"/>
      <c r="G261" s="308"/>
      <c r="H261" s="632" t="s">
        <v>531</v>
      </c>
      <c r="I261" s="273"/>
      <c r="J261" s="61"/>
      <c r="K261" s="550">
        <f>居宅拠点!K261</f>
        <v>0</v>
      </c>
      <c r="L261" s="550">
        <f>居宅拠点!L261</f>
        <v>0</v>
      </c>
      <c r="M261" s="550">
        <f>居宅拠点!M261</f>
        <v>0</v>
      </c>
      <c r="N261" s="550">
        <f>地域包括拠点!K261</f>
        <v>0</v>
      </c>
      <c r="O261" s="550">
        <f>地域包括拠点!L261</f>
        <v>0</v>
      </c>
      <c r="P261" s="550">
        <f>地域包括拠点!M261</f>
        <v>0</v>
      </c>
      <c r="Q261" s="550">
        <f t="shared" si="10"/>
        <v>0</v>
      </c>
      <c r="R261" s="550">
        <f t="shared" si="11"/>
        <v>0</v>
      </c>
      <c r="S261" s="551">
        <f t="shared" si="12"/>
        <v>0</v>
      </c>
    </row>
    <row r="262" spans="1:19" ht="27.95" customHeight="1" x14ac:dyDescent="0.15">
      <c r="A262" s="201"/>
      <c r="B262" s="80"/>
      <c r="C262" s="313"/>
      <c r="D262" s="314"/>
      <c r="E262" s="314"/>
      <c r="F262" s="307"/>
      <c r="G262" s="308"/>
      <c r="H262" s="635"/>
      <c r="I262" s="265" t="s">
        <v>531</v>
      </c>
      <c r="J262" s="61"/>
      <c r="K262" s="550">
        <f>居宅拠点!K262</f>
        <v>0</v>
      </c>
      <c r="L262" s="550">
        <f>居宅拠点!L262</f>
        <v>0</v>
      </c>
      <c r="M262" s="550">
        <f>居宅拠点!M262</f>
        <v>0</v>
      </c>
      <c r="N262" s="550">
        <f>地域包括拠点!K262</f>
        <v>0</v>
      </c>
      <c r="O262" s="550">
        <f>地域包括拠点!L262</f>
        <v>0</v>
      </c>
      <c r="P262" s="550">
        <f>地域包括拠点!M262</f>
        <v>0</v>
      </c>
      <c r="Q262" s="550">
        <f t="shared" ref="Q262:Q325" si="13">SUM(K262+N262)</f>
        <v>0</v>
      </c>
      <c r="R262" s="550">
        <f t="shared" ref="R262:R325" si="14">SUM(L262+O262)</f>
        <v>0</v>
      </c>
      <c r="S262" s="551">
        <f t="shared" ref="S262:S325" si="15">SUM(M262+P262)</f>
        <v>0</v>
      </c>
    </row>
    <row r="263" spans="1:19" ht="27.95" customHeight="1" x14ac:dyDescent="0.15">
      <c r="A263" s="201"/>
      <c r="B263" s="80"/>
      <c r="C263" s="313"/>
      <c r="D263" s="314"/>
      <c r="E263" s="314"/>
      <c r="F263" s="307"/>
      <c r="G263" s="309"/>
      <c r="H263" s="745" t="s">
        <v>191</v>
      </c>
      <c r="I263" s="745"/>
      <c r="J263" s="745"/>
      <c r="K263" s="550">
        <f>居宅拠点!K263</f>
        <v>0</v>
      </c>
      <c r="L263" s="550">
        <f>居宅拠点!L263</f>
        <v>0</v>
      </c>
      <c r="M263" s="550">
        <f>居宅拠点!M263</f>
        <v>0</v>
      </c>
      <c r="N263" s="550">
        <f>地域包括拠点!K263</f>
        <v>0</v>
      </c>
      <c r="O263" s="550">
        <f>地域包括拠点!L263</f>
        <v>0</v>
      </c>
      <c r="P263" s="550">
        <f>地域包括拠点!M263</f>
        <v>0</v>
      </c>
      <c r="Q263" s="550">
        <f t="shared" si="13"/>
        <v>0</v>
      </c>
      <c r="R263" s="550">
        <f t="shared" si="14"/>
        <v>0</v>
      </c>
      <c r="S263" s="551">
        <f t="shared" si="15"/>
        <v>0</v>
      </c>
    </row>
    <row r="264" spans="1:19" ht="27.95" customHeight="1" x14ac:dyDescent="0.15">
      <c r="A264" s="201"/>
      <c r="B264" s="80"/>
      <c r="C264" s="313"/>
      <c r="D264" s="314"/>
      <c r="E264" s="314"/>
      <c r="F264" s="310"/>
      <c r="G264" s="28"/>
      <c r="H264" s="745" t="s">
        <v>192</v>
      </c>
      <c r="I264" s="745"/>
      <c r="J264" s="745"/>
      <c r="K264" s="550">
        <f>居宅拠点!K264</f>
        <v>0</v>
      </c>
      <c r="L264" s="550">
        <f>居宅拠点!L264</f>
        <v>0</v>
      </c>
      <c r="M264" s="550">
        <f>居宅拠点!M264</f>
        <v>0</v>
      </c>
      <c r="N264" s="550">
        <f>地域包括拠点!K264</f>
        <v>0</v>
      </c>
      <c r="O264" s="550">
        <f>地域包括拠点!L264</f>
        <v>0</v>
      </c>
      <c r="P264" s="550">
        <f>地域包括拠点!M264</f>
        <v>0</v>
      </c>
      <c r="Q264" s="550">
        <f t="shared" si="13"/>
        <v>0</v>
      </c>
      <c r="R264" s="550">
        <f t="shared" si="14"/>
        <v>0</v>
      </c>
      <c r="S264" s="551">
        <f t="shared" si="15"/>
        <v>0</v>
      </c>
    </row>
    <row r="265" spans="1:19" ht="27.95" customHeight="1" x14ac:dyDescent="0.15">
      <c r="A265" s="201"/>
      <c r="B265" s="80"/>
      <c r="C265" s="313"/>
      <c r="D265" s="314"/>
      <c r="E265" s="314"/>
      <c r="F265" s="739" t="s">
        <v>697</v>
      </c>
      <c r="G265" s="708" t="s">
        <v>4</v>
      </c>
      <c r="H265" s="632" t="s">
        <v>533</v>
      </c>
      <c r="I265" s="273"/>
      <c r="J265" s="61"/>
      <c r="K265" s="550">
        <f>居宅拠点!K265</f>
        <v>0</v>
      </c>
      <c r="L265" s="550">
        <f>居宅拠点!L265</f>
        <v>0</v>
      </c>
      <c r="M265" s="550">
        <f>居宅拠点!M265</f>
        <v>0</v>
      </c>
      <c r="N265" s="550">
        <f>地域包括拠点!K265</f>
        <v>0</v>
      </c>
      <c r="O265" s="550">
        <f>地域包括拠点!L265</f>
        <v>0</v>
      </c>
      <c r="P265" s="550">
        <f>地域包括拠点!M265</f>
        <v>0</v>
      </c>
      <c r="Q265" s="550">
        <f t="shared" si="13"/>
        <v>0</v>
      </c>
      <c r="R265" s="550">
        <f t="shared" si="14"/>
        <v>0</v>
      </c>
      <c r="S265" s="551">
        <f t="shared" si="15"/>
        <v>0</v>
      </c>
    </row>
    <row r="266" spans="1:19" ht="27.95" customHeight="1" x14ac:dyDescent="0.15">
      <c r="A266" s="201"/>
      <c r="B266" s="80"/>
      <c r="C266" s="313"/>
      <c r="D266" s="314"/>
      <c r="E266" s="314"/>
      <c r="F266" s="701"/>
      <c r="G266" s="709"/>
      <c r="H266" s="635"/>
      <c r="I266" s="273" t="s">
        <v>533</v>
      </c>
      <c r="J266" s="61"/>
      <c r="K266" s="550">
        <f>居宅拠点!K266</f>
        <v>0</v>
      </c>
      <c r="L266" s="550">
        <f>居宅拠点!L266</f>
        <v>0</v>
      </c>
      <c r="M266" s="550">
        <f>居宅拠点!M266</f>
        <v>0</v>
      </c>
      <c r="N266" s="550">
        <f>地域包括拠点!K266</f>
        <v>0</v>
      </c>
      <c r="O266" s="550">
        <f>地域包括拠点!L266</f>
        <v>0</v>
      </c>
      <c r="P266" s="550">
        <f>地域包括拠点!M266</f>
        <v>0</v>
      </c>
      <c r="Q266" s="550">
        <f t="shared" si="13"/>
        <v>0</v>
      </c>
      <c r="R266" s="550">
        <f t="shared" si="14"/>
        <v>0</v>
      </c>
      <c r="S266" s="551">
        <f t="shared" si="15"/>
        <v>0</v>
      </c>
    </row>
    <row r="267" spans="1:19" ht="27.95" customHeight="1" x14ac:dyDescent="0.15">
      <c r="A267" s="201"/>
      <c r="B267" s="80"/>
      <c r="C267" s="313"/>
      <c r="D267" s="314"/>
      <c r="E267" s="314"/>
      <c r="F267" s="701"/>
      <c r="G267" s="709"/>
      <c r="H267" s="632" t="s">
        <v>577</v>
      </c>
      <c r="I267" s="273"/>
      <c r="J267" s="61"/>
      <c r="K267" s="552">
        <f>居宅拠点!K267</f>
        <v>2000</v>
      </c>
      <c r="L267" s="552">
        <f>居宅拠点!L267</f>
        <v>0</v>
      </c>
      <c r="M267" s="552">
        <f>居宅拠点!M267</f>
        <v>2000</v>
      </c>
      <c r="N267" s="552">
        <f>地域包括拠点!K267</f>
        <v>0</v>
      </c>
      <c r="O267" s="552">
        <f>地域包括拠点!L267</f>
        <v>0</v>
      </c>
      <c r="P267" s="552">
        <f>地域包括拠点!M267</f>
        <v>0</v>
      </c>
      <c r="Q267" s="552">
        <f t="shared" si="13"/>
        <v>2000</v>
      </c>
      <c r="R267" s="552">
        <f t="shared" si="14"/>
        <v>0</v>
      </c>
      <c r="S267" s="553">
        <f t="shared" si="15"/>
        <v>2000</v>
      </c>
    </row>
    <row r="268" spans="1:19" ht="27.95" customHeight="1" x14ac:dyDescent="0.15">
      <c r="A268" s="201"/>
      <c r="B268" s="80"/>
      <c r="C268" s="313"/>
      <c r="D268" s="314"/>
      <c r="E268" s="314"/>
      <c r="F268" s="701"/>
      <c r="G268" s="709"/>
      <c r="H268" s="633"/>
      <c r="I268" s="273" t="s">
        <v>535</v>
      </c>
      <c r="J268" s="61"/>
      <c r="K268" s="550">
        <f>居宅拠点!K268</f>
        <v>0</v>
      </c>
      <c r="L268" s="550">
        <f>居宅拠点!L268</f>
        <v>0</v>
      </c>
      <c r="M268" s="550">
        <f>居宅拠点!M268</f>
        <v>0</v>
      </c>
      <c r="N268" s="550">
        <f>地域包括拠点!K268</f>
        <v>0</v>
      </c>
      <c r="O268" s="550">
        <f>地域包括拠点!L268</f>
        <v>0</v>
      </c>
      <c r="P268" s="550">
        <f>地域包括拠点!M268</f>
        <v>0</v>
      </c>
      <c r="Q268" s="550">
        <f t="shared" si="13"/>
        <v>0</v>
      </c>
      <c r="R268" s="550">
        <f t="shared" si="14"/>
        <v>0</v>
      </c>
      <c r="S268" s="551">
        <f t="shared" si="15"/>
        <v>0</v>
      </c>
    </row>
    <row r="269" spans="1:19" ht="27.95" customHeight="1" x14ac:dyDescent="0.15">
      <c r="A269" s="201"/>
      <c r="B269" s="80"/>
      <c r="C269" s="313"/>
      <c r="D269" s="314"/>
      <c r="E269" s="314"/>
      <c r="F269" s="701"/>
      <c r="G269" s="709"/>
      <c r="H269" s="633"/>
      <c r="I269" s="273" t="s">
        <v>536</v>
      </c>
      <c r="J269" s="61"/>
      <c r="K269" s="550">
        <f>居宅拠点!K269</f>
        <v>0</v>
      </c>
      <c r="L269" s="550">
        <f>居宅拠点!L269</f>
        <v>0</v>
      </c>
      <c r="M269" s="550">
        <f>居宅拠点!M269</f>
        <v>0</v>
      </c>
      <c r="N269" s="550">
        <f>地域包括拠点!K269</f>
        <v>0</v>
      </c>
      <c r="O269" s="550">
        <f>地域包括拠点!L269</f>
        <v>0</v>
      </c>
      <c r="P269" s="550">
        <f>地域包括拠点!M269</f>
        <v>0</v>
      </c>
      <c r="Q269" s="550">
        <f t="shared" si="13"/>
        <v>0</v>
      </c>
      <c r="R269" s="550">
        <f t="shared" si="14"/>
        <v>0</v>
      </c>
      <c r="S269" s="551">
        <f t="shared" si="15"/>
        <v>0</v>
      </c>
    </row>
    <row r="270" spans="1:19" ht="27.95" customHeight="1" x14ac:dyDescent="0.15">
      <c r="A270" s="201"/>
      <c r="B270" s="80"/>
      <c r="C270" s="313"/>
      <c r="D270" s="314"/>
      <c r="E270" s="314"/>
      <c r="F270" s="701"/>
      <c r="G270" s="709"/>
      <c r="H270" s="633"/>
      <c r="I270" s="695" t="s">
        <v>578</v>
      </c>
      <c r="J270" s="61"/>
      <c r="K270" s="550">
        <f>居宅拠点!K270</f>
        <v>2000</v>
      </c>
      <c r="L270" s="550">
        <f>居宅拠点!L270</f>
        <v>0</v>
      </c>
      <c r="M270" s="550">
        <f>居宅拠点!M270</f>
        <v>2000</v>
      </c>
      <c r="N270" s="550">
        <f>地域包括拠点!K270</f>
        <v>0</v>
      </c>
      <c r="O270" s="550">
        <f>地域包括拠点!L270</f>
        <v>0</v>
      </c>
      <c r="P270" s="550">
        <f>地域包括拠点!M270</f>
        <v>0</v>
      </c>
      <c r="Q270" s="550">
        <f t="shared" si="13"/>
        <v>2000</v>
      </c>
      <c r="R270" s="550">
        <f t="shared" si="14"/>
        <v>0</v>
      </c>
      <c r="S270" s="551">
        <f t="shared" si="15"/>
        <v>2000</v>
      </c>
    </row>
    <row r="271" spans="1:19" ht="27.95" customHeight="1" x14ac:dyDescent="0.15">
      <c r="A271" s="201"/>
      <c r="B271" s="80"/>
      <c r="C271" s="313"/>
      <c r="D271" s="314"/>
      <c r="E271" s="314"/>
      <c r="F271" s="701"/>
      <c r="G271" s="709"/>
      <c r="H271" s="633"/>
      <c r="I271" s="696"/>
      <c r="J271" s="265" t="s">
        <v>537</v>
      </c>
      <c r="K271" s="550">
        <f>居宅拠点!K271</f>
        <v>0</v>
      </c>
      <c r="L271" s="550">
        <f>居宅拠点!L271</f>
        <v>0</v>
      </c>
      <c r="M271" s="550">
        <f>居宅拠点!M271</f>
        <v>0</v>
      </c>
      <c r="N271" s="550">
        <f>地域包括拠点!K271</f>
        <v>0</v>
      </c>
      <c r="O271" s="550">
        <f>地域包括拠点!L271</f>
        <v>0</v>
      </c>
      <c r="P271" s="550">
        <f>地域包括拠点!M271</f>
        <v>0</v>
      </c>
      <c r="Q271" s="550">
        <f t="shared" si="13"/>
        <v>0</v>
      </c>
      <c r="R271" s="550">
        <f t="shared" si="14"/>
        <v>0</v>
      </c>
      <c r="S271" s="551">
        <f t="shared" si="15"/>
        <v>0</v>
      </c>
    </row>
    <row r="272" spans="1:19" ht="27.95" customHeight="1" x14ac:dyDescent="0.15">
      <c r="A272" s="201"/>
      <c r="B272" s="80"/>
      <c r="C272" s="313"/>
      <c r="D272" s="314"/>
      <c r="E272" s="314"/>
      <c r="F272" s="701"/>
      <c r="G272" s="709"/>
      <c r="H272" s="633"/>
      <c r="I272" s="696"/>
      <c r="J272" s="265" t="s">
        <v>538</v>
      </c>
      <c r="K272" s="550">
        <f>居宅拠点!K272</f>
        <v>2000</v>
      </c>
      <c r="L272" s="550">
        <f>居宅拠点!L272</f>
        <v>0</v>
      </c>
      <c r="M272" s="550">
        <f>居宅拠点!M272</f>
        <v>2000</v>
      </c>
      <c r="N272" s="550">
        <f>地域包括拠点!K272</f>
        <v>0</v>
      </c>
      <c r="O272" s="550">
        <f>地域包括拠点!L272</f>
        <v>0</v>
      </c>
      <c r="P272" s="550">
        <f>地域包括拠点!M272</f>
        <v>0</v>
      </c>
      <c r="Q272" s="550">
        <f t="shared" si="13"/>
        <v>2000</v>
      </c>
      <c r="R272" s="550">
        <f t="shared" si="14"/>
        <v>0</v>
      </c>
      <c r="S272" s="551">
        <f t="shared" si="15"/>
        <v>2000</v>
      </c>
    </row>
    <row r="273" spans="1:19" ht="27.95" customHeight="1" x14ac:dyDescent="0.15">
      <c r="A273" s="201"/>
      <c r="B273" s="80"/>
      <c r="C273" s="313"/>
      <c r="D273" s="314"/>
      <c r="E273" s="314"/>
      <c r="F273" s="701"/>
      <c r="G273" s="709"/>
      <c r="H273" s="635"/>
      <c r="I273" s="697"/>
      <c r="J273" s="265" t="s">
        <v>534</v>
      </c>
      <c r="K273" s="550">
        <f>居宅拠点!K273</f>
        <v>0</v>
      </c>
      <c r="L273" s="550">
        <f>居宅拠点!L273</f>
        <v>0</v>
      </c>
      <c r="M273" s="550">
        <f>居宅拠点!M273</f>
        <v>0</v>
      </c>
      <c r="N273" s="550">
        <f>地域包括拠点!K273</f>
        <v>0</v>
      </c>
      <c r="O273" s="550">
        <f>地域包括拠点!L273</f>
        <v>0</v>
      </c>
      <c r="P273" s="550">
        <f>地域包括拠点!M273</f>
        <v>0</v>
      </c>
      <c r="Q273" s="550">
        <f t="shared" si="13"/>
        <v>0</v>
      </c>
      <c r="R273" s="550">
        <f t="shared" si="14"/>
        <v>0</v>
      </c>
      <c r="S273" s="551">
        <f t="shared" si="15"/>
        <v>0</v>
      </c>
    </row>
    <row r="274" spans="1:19" ht="27.95" customHeight="1" x14ac:dyDescent="0.15">
      <c r="A274" s="201"/>
      <c r="B274" s="80"/>
      <c r="C274" s="313"/>
      <c r="D274" s="314"/>
      <c r="E274" s="314"/>
      <c r="F274" s="290"/>
      <c r="G274" s="709"/>
      <c r="H274" s="632" t="s">
        <v>210</v>
      </c>
      <c r="I274" s="273"/>
      <c r="J274" s="61"/>
      <c r="K274" s="550">
        <f>居宅拠点!K274</f>
        <v>0</v>
      </c>
      <c r="L274" s="550">
        <f>居宅拠点!L274</f>
        <v>0</v>
      </c>
      <c r="M274" s="550">
        <f>居宅拠点!M274</f>
        <v>0</v>
      </c>
      <c r="N274" s="550">
        <f>地域包括拠点!K274</f>
        <v>0</v>
      </c>
      <c r="O274" s="550">
        <f>地域包括拠点!L274</f>
        <v>0</v>
      </c>
      <c r="P274" s="550">
        <f>地域包括拠点!M274</f>
        <v>0</v>
      </c>
      <c r="Q274" s="550">
        <f t="shared" si="13"/>
        <v>0</v>
      </c>
      <c r="R274" s="550">
        <f t="shared" si="14"/>
        <v>0</v>
      </c>
      <c r="S274" s="551">
        <f t="shared" si="15"/>
        <v>0</v>
      </c>
    </row>
    <row r="275" spans="1:19" ht="27.95" customHeight="1" x14ac:dyDescent="0.15">
      <c r="A275" s="201"/>
      <c r="B275" s="80"/>
      <c r="C275" s="313"/>
      <c r="D275" s="314"/>
      <c r="E275" s="314"/>
      <c r="F275" s="290"/>
      <c r="G275" s="709"/>
      <c r="H275" s="635"/>
      <c r="I275" s="273" t="s">
        <v>210</v>
      </c>
      <c r="J275" s="61"/>
      <c r="K275" s="550">
        <f>居宅拠点!K275</f>
        <v>0</v>
      </c>
      <c r="L275" s="550">
        <f>居宅拠点!L275</f>
        <v>0</v>
      </c>
      <c r="M275" s="550">
        <f>居宅拠点!M275</f>
        <v>0</v>
      </c>
      <c r="N275" s="550">
        <f>地域包括拠点!K275</f>
        <v>0</v>
      </c>
      <c r="O275" s="550">
        <f>地域包括拠点!L275</f>
        <v>0</v>
      </c>
      <c r="P275" s="550">
        <f>地域包括拠点!M275</f>
        <v>0</v>
      </c>
      <c r="Q275" s="550">
        <f t="shared" si="13"/>
        <v>0</v>
      </c>
      <c r="R275" s="550">
        <f t="shared" si="14"/>
        <v>0</v>
      </c>
      <c r="S275" s="551">
        <f t="shared" si="15"/>
        <v>0</v>
      </c>
    </row>
    <row r="276" spans="1:19" ht="27.95" customHeight="1" x14ac:dyDescent="0.15">
      <c r="A276" s="201"/>
      <c r="B276" s="80"/>
      <c r="C276" s="313"/>
      <c r="D276" s="314"/>
      <c r="E276" s="314"/>
      <c r="F276" s="290"/>
      <c r="G276" s="709"/>
      <c r="H276" s="632" t="s">
        <v>539</v>
      </c>
      <c r="I276" s="273"/>
      <c r="J276" s="61"/>
      <c r="K276" s="550">
        <f>居宅拠点!K276</f>
        <v>0</v>
      </c>
      <c r="L276" s="550">
        <f>居宅拠点!L276</f>
        <v>0</v>
      </c>
      <c r="M276" s="550">
        <f>居宅拠点!M276</f>
        <v>0</v>
      </c>
      <c r="N276" s="550">
        <f>地域包括拠点!K276</f>
        <v>0</v>
      </c>
      <c r="O276" s="550">
        <f>地域包括拠点!L276</f>
        <v>0</v>
      </c>
      <c r="P276" s="550">
        <f>地域包括拠点!M276</f>
        <v>0</v>
      </c>
      <c r="Q276" s="550">
        <f t="shared" si="13"/>
        <v>0</v>
      </c>
      <c r="R276" s="550">
        <f t="shared" si="14"/>
        <v>0</v>
      </c>
      <c r="S276" s="551">
        <f t="shared" si="15"/>
        <v>0</v>
      </c>
    </row>
    <row r="277" spans="1:19" ht="27.95" customHeight="1" x14ac:dyDescent="0.15">
      <c r="A277" s="201"/>
      <c r="B277" s="80"/>
      <c r="C277" s="313"/>
      <c r="D277" s="314"/>
      <c r="E277" s="314"/>
      <c r="F277" s="290"/>
      <c r="G277" s="709"/>
      <c r="H277" s="635"/>
      <c r="I277" s="273" t="s">
        <v>539</v>
      </c>
      <c r="J277" s="61"/>
      <c r="K277" s="550">
        <f>居宅拠点!K277</f>
        <v>0</v>
      </c>
      <c r="L277" s="550">
        <f>居宅拠点!L277</f>
        <v>0</v>
      </c>
      <c r="M277" s="550">
        <f>居宅拠点!M277</f>
        <v>0</v>
      </c>
      <c r="N277" s="550">
        <f>地域包括拠点!K277</f>
        <v>0</v>
      </c>
      <c r="O277" s="550">
        <f>地域包括拠点!L277</f>
        <v>0</v>
      </c>
      <c r="P277" s="550">
        <f>地域包括拠点!M277</f>
        <v>0</v>
      </c>
      <c r="Q277" s="550">
        <f t="shared" si="13"/>
        <v>0</v>
      </c>
      <c r="R277" s="550">
        <f t="shared" si="14"/>
        <v>0</v>
      </c>
      <c r="S277" s="551">
        <f t="shared" si="15"/>
        <v>0</v>
      </c>
    </row>
    <row r="278" spans="1:19" ht="27.95" customHeight="1" x14ac:dyDescent="0.15">
      <c r="A278" s="201"/>
      <c r="B278" s="80"/>
      <c r="C278" s="313"/>
      <c r="D278" s="314"/>
      <c r="E278" s="314"/>
      <c r="F278" s="290"/>
      <c r="G278" s="709"/>
      <c r="H278" s="632" t="s">
        <v>540</v>
      </c>
      <c r="I278" s="273"/>
      <c r="J278" s="61"/>
      <c r="K278" s="550">
        <f>居宅拠点!K278</f>
        <v>0</v>
      </c>
      <c r="L278" s="550">
        <f>居宅拠点!L278</f>
        <v>0</v>
      </c>
      <c r="M278" s="550">
        <f>居宅拠点!M278</f>
        <v>0</v>
      </c>
      <c r="N278" s="550">
        <f>地域包括拠点!K278</f>
        <v>0</v>
      </c>
      <c r="O278" s="550">
        <f>地域包括拠点!L278</f>
        <v>0</v>
      </c>
      <c r="P278" s="550">
        <f>地域包括拠点!M278</f>
        <v>0</v>
      </c>
      <c r="Q278" s="550">
        <f t="shared" si="13"/>
        <v>0</v>
      </c>
      <c r="R278" s="550">
        <f t="shared" si="14"/>
        <v>0</v>
      </c>
      <c r="S278" s="551">
        <f t="shared" si="15"/>
        <v>0</v>
      </c>
    </row>
    <row r="279" spans="1:19" ht="27.95" customHeight="1" x14ac:dyDescent="0.15">
      <c r="A279" s="201"/>
      <c r="B279" s="80"/>
      <c r="C279" s="313"/>
      <c r="D279" s="314"/>
      <c r="E279" s="314"/>
      <c r="F279" s="290"/>
      <c r="G279" s="709"/>
      <c r="H279" s="635"/>
      <c r="I279" s="273" t="s">
        <v>540</v>
      </c>
      <c r="J279" s="61"/>
      <c r="K279" s="550">
        <f>居宅拠点!K279</f>
        <v>0</v>
      </c>
      <c r="L279" s="550">
        <f>居宅拠点!L279</f>
        <v>0</v>
      </c>
      <c r="M279" s="550">
        <f>居宅拠点!M279</f>
        <v>0</v>
      </c>
      <c r="N279" s="550">
        <f>地域包括拠点!K279</f>
        <v>0</v>
      </c>
      <c r="O279" s="550">
        <f>地域包括拠点!L279</f>
        <v>0</v>
      </c>
      <c r="P279" s="550">
        <f>地域包括拠点!M279</f>
        <v>0</v>
      </c>
      <c r="Q279" s="550">
        <f t="shared" si="13"/>
        <v>0</v>
      </c>
      <c r="R279" s="550">
        <f t="shared" si="14"/>
        <v>0</v>
      </c>
      <c r="S279" s="551">
        <f t="shared" si="15"/>
        <v>0</v>
      </c>
    </row>
    <row r="280" spans="1:19" ht="27.95" customHeight="1" x14ac:dyDescent="0.15">
      <c r="A280" s="201"/>
      <c r="B280" s="80"/>
      <c r="C280" s="313"/>
      <c r="D280" s="314"/>
      <c r="E280" s="314"/>
      <c r="F280" s="290"/>
      <c r="G280" s="709"/>
      <c r="H280" s="632" t="s">
        <v>579</v>
      </c>
      <c r="I280" s="273"/>
      <c r="J280" s="61"/>
      <c r="K280" s="550">
        <f>居宅拠点!K280</f>
        <v>0</v>
      </c>
      <c r="L280" s="550">
        <f>居宅拠点!L280</f>
        <v>0</v>
      </c>
      <c r="M280" s="550">
        <f>居宅拠点!M280</f>
        <v>0</v>
      </c>
      <c r="N280" s="550">
        <f>地域包括拠点!K280</f>
        <v>0</v>
      </c>
      <c r="O280" s="550">
        <f>地域包括拠点!L280</f>
        <v>0</v>
      </c>
      <c r="P280" s="550">
        <f>地域包括拠点!M280</f>
        <v>0</v>
      </c>
      <c r="Q280" s="550">
        <f t="shared" si="13"/>
        <v>0</v>
      </c>
      <c r="R280" s="550">
        <f t="shared" si="14"/>
        <v>0</v>
      </c>
      <c r="S280" s="551">
        <f t="shared" si="15"/>
        <v>0</v>
      </c>
    </row>
    <row r="281" spans="1:19" ht="27.95" customHeight="1" x14ac:dyDescent="0.15">
      <c r="A281" s="201"/>
      <c r="B281" s="80"/>
      <c r="C281" s="313"/>
      <c r="D281" s="314"/>
      <c r="E281" s="314"/>
      <c r="F281" s="290"/>
      <c r="G281" s="709"/>
      <c r="H281" s="635"/>
      <c r="I281" s="265" t="s">
        <v>579</v>
      </c>
      <c r="J281" s="61"/>
      <c r="K281" s="550">
        <f>居宅拠点!K281</f>
        <v>0</v>
      </c>
      <c r="L281" s="550">
        <f>居宅拠点!L281</f>
        <v>0</v>
      </c>
      <c r="M281" s="550">
        <f>居宅拠点!M281</f>
        <v>0</v>
      </c>
      <c r="N281" s="550">
        <f>地域包括拠点!K281</f>
        <v>0</v>
      </c>
      <c r="O281" s="550">
        <f>地域包括拠点!L281</f>
        <v>0</v>
      </c>
      <c r="P281" s="550">
        <f>地域包括拠点!M281</f>
        <v>0</v>
      </c>
      <c r="Q281" s="550">
        <f t="shared" si="13"/>
        <v>0</v>
      </c>
      <c r="R281" s="550">
        <f t="shared" si="14"/>
        <v>0</v>
      </c>
      <c r="S281" s="551">
        <f t="shared" si="15"/>
        <v>0</v>
      </c>
    </row>
    <row r="282" spans="1:19" ht="27.95" customHeight="1" x14ac:dyDescent="0.15">
      <c r="A282" s="201"/>
      <c r="B282" s="80"/>
      <c r="C282" s="313"/>
      <c r="D282" s="314"/>
      <c r="E282" s="314"/>
      <c r="F282" s="290"/>
      <c r="G282" s="709"/>
      <c r="H282" s="632" t="s">
        <v>580</v>
      </c>
      <c r="I282" s="273"/>
      <c r="J282" s="61"/>
      <c r="K282" s="550">
        <f>居宅拠点!K282</f>
        <v>0</v>
      </c>
      <c r="L282" s="550">
        <f>居宅拠点!L282</f>
        <v>0</v>
      </c>
      <c r="M282" s="550">
        <f>居宅拠点!M282</f>
        <v>0</v>
      </c>
      <c r="N282" s="550">
        <f>地域包括拠点!K282</f>
        <v>0</v>
      </c>
      <c r="O282" s="550">
        <f>地域包括拠点!L282</f>
        <v>0</v>
      </c>
      <c r="P282" s="550">
        <f>地域包括拠点!M282</f>
        <v>0</v>
      </c>
      <c r="Q282" s="550">
        <f t="shared" si="13"/>
        <v>0</v>
      </c>
      <c r="R282" s="550">
        <f t="shared" si="14"/>
        <v>0</v>
      </c>
      <c r="S282" s="551">
        <f t="shared" si="15"/>
        <v>0</v>
      </c>
    </row>
    <row r="283" spans="1:19" ht="27.95" customHeight="1" x14ac:dyDescent="0.15">
      <c r="A283" s="201"/>
      <c r="B283" s="80"/>
      <c r="C283" s="313"/>
      <c r="D283" s="314"/>
      <c r="E283" s="314"/>
      <c r="F283" s="290"/>
      <c r="G283" s="709"/>
      <c r="H283" s="635"/>
      <c r="I283" s="265" t="s">
        <v>580</v>
      </c>
      <c r="J283" s="61"/>
      <c r="K283" s="550">
        <f>居宅拠点!K283</f>
        <v>0</v>
      </c>
      <c r="L283" s="550">
        <f>居宅拠点!L283</f>
        <v>0</v>
      </c>
      <c r="M283" s="550">
        <f>居宅拠点!M283</f>
        <v>0</v>
      </c>
      <c r="N283" s="550">
        <f>地域包括拠点!K283</f>
        <v>0</v>
      </c>
      <c r="O283" s="550">
        <f>地域包括拠点!L283</f>
        <v>0</v>
      </c>
      <c r="P283" s="550">
        <f>地域包括拠点!M283</f>
        <v>0</v>
      </c>
      <c r="Q283" s="550">
        <f t="shared" si="13"/>
        <v>0</v>
      </c>
      <c r="R283" s="550">
        <f t="shared" si="14"/>
        <v>0</v>
      </c>
      <c r="S283" s="551">
        <f t="shared" si="15"/>
        <v>0</v>
      </c>
    </row>
    <row r="284" spans="1:19" ht="27.95" customHeight="1" x14ac:dyDescent="0.15">
      <c r="A284" s="201"/>
      <c r="B284" s="80"/>
      <c r="C284" s="313"/>
      <c r="D284" s="314"/>
      <c r="E284" s="314"/>
      <c r="F284" s="290"/>
      <c r="G284" s="709"/>
      <c r="H284" s="632" t="s">
        <v>542</v>
      </c>
      <c r="I284" s="273"/>
      <c r="J284" s="61"/>
      <c r="K284" s="550">
        <f>居宅拠点!K284</f>
        <v>0</v>
      </c>
      <c r="L284" s="550">
        <f>居宅拠点!L284</f>
        <v>0</v>
      </c>
      <c r="M284" s="550">
        <f>居宅拠点!M284</f>
        <v>0</v>
      </c>
      <c r="N284" s="550">
        <f>地域包括拠点!K284</f>
        <v>0</v>
      </c>
      <c r="O284" s="550">
        <f>地域包括拠点!L284</f>
        <v>0</v>
      </c>
      <c r="P284" s="550">
        <f>地域包括拠点!M284</f>
        <v>0</v>
      </c>
      <c r="Q284" s="550">
        <f t="shared" si="13"/>
        <v>0</v>
      </c>
      <c r="R284" s="550">
        <f t="shared" si="14"/>
        <v>0</v>
      </c>
      <c r="S284" s="551">
        <f t="shared" si="15"/>
        <v>0</v>
      </c>
    </row>
    <row r="285" spans="1:19" ht="27.95" customHeight="1" x14ac:dyDescent="0.15">
      <c r="A285" s="201"/>
      <c r="B285" s="80"/>
      <c r="C285" s="313"/>
      <c r="D285" s="314"/>
      <c r="E285" s="314"/>
      <c r="F285" s="290"/>
      <c r="G285" s="709"/>
      <c r="H285" s="635"/>
      <c r="I285" s="273" t="s">
        <v>542</v>
      </c>
      <c r="J285" s="61"/>
      <c r="K285" s="550">
        <f>居宅拠点!K285</f>
        <v>0</v>
      </c>
      <c r="L285" s="550">
        <f>居宅拠点!L285</f>
        <v>0</v>
      </c>
      <c r="M285" s="550">
        <f>居宅拠点!M285</f>
        <v>0</v>
      </c>
      <c r="N285" s="550">
        <f>地域包括拠点!K285</f>
        <v>0</v>
      </c>
      <c r="O285" s="550">
        <f>地域包括拠点!L285</f>
        <v>0</v>
      </c>
      <c r="P285" s="550">
        <f>地域包括拠点!M285</f>
        <v>0</v>
      </c>
      <c r="Q285" s="550">
        <f t="shared" si="13"/>
        <v>0</v>
      </c>
      <c r="R285" s="550">
        <f t="shared" si="14"/>
        <v>0</v>
      </c>
      <c r="S285" s="551">
        <f t="shared" si="15"/>
        <v>0</v>
      </c>
    </row>
    <row r="286" spans="1:19" ht="27.95" customHeight="1" x14ac:dyDescent="0.15">
      <c r="A286" s="201"/>
      <c r="B286" s="80"/>
      <c r="C286" s="313"/>
      <c r="D286" s="314"/>
      <c r="E286" s="314"/>
      <c r="F286" s="290"/>
      <c r="G286" s="709"/>
      <c r="H286" s="632" t="s">
        <v>543</v>
      </c>
      <c r="I286" s="273"/>
      <c r="J286" s="61"/>
      <c r="K286" s="550">
        <f>居宅拠点!K286</f>
        <v>0</v>
      </c>
      <c r="L286" s="550">
        <f>居宅拠点!L286</f>
        <v>0</v>
      </c>
      <c r="M286" s="550">
        <f>居宅拠点!M286</f>
        <v>0</v>
      </c>
      <c r="N286" s="550">
        <f>地域包括拠点!K286</f>
        <v>0</v>
      </c>
      <c r="O286" s="550">
        <f>地域包括拠点!L286</f>
        <v>0</v>
      </c>
      <c r="P286" s="550">
        <f>地域包括拠点!M286</f>
        <v>0</v>
      </c>
      <c r="Q286" s="550">
        <f t="shared" si="13"/>
        <v>0</v>
      </c>
      <c r="R286" s="550">
        <f t="shared" si="14"/>
        <v>0</v>
      </c>
      <c r="S286" s="551">
        <f t="shared" si="15"/>
        <v>0</v>
      </c>
    </row>
    <row r="287" spans="1:19" ht="27.95" customHeight="1" x14ac:dyDescent="0.15">
      <c r="A287" s="201"/>
      <c r="B287" s="80"/>
      <c r="C287" s="313"/>
      <c r="D287" s="314"/>
      <c r="E287" s="314"/>
      <c r="F287" s="290"/>
      <c r="G287" s="709"/>
      <c r="H287" s="635"/>
      <c r="I287" s="273" t="s">
        <v>543</v>
      </c>
      <c r="J287" s="61"/>
      <c r="K287" s="550">
        <f>居宅拠点!K287</f>
        <v>0</v>
      </c>
      <c r="L287" s="550">
        <f>居宅拠点!L287</f>
        <v>0</v>
      </c>
      <c r="M287" s="550">
        <f>居宅拠点!M287</f>
        <v>0</v>
      </c>
      <c r="N287" s="550">
        <f>地域包括拠点!K287</f>
        <v>0</v>
      </c>
      <c r="O287" s="550">
        <f>地域包括拠点!L287</f>
        <v>0</v>
      </c>
      <c r="P287" s="550">
        <f>地域包括拠点!M287</f>
        <v>0</v>
      </c>
      <c r="Q287" s="550">
        <f t="shared" si="13"/>
        <v>0</v>
      </c>
      <c r="R287" s="550">
        <f t="shared" si="14"/>
        <v>0</v>
      </c>
      <c r="S287" s="551">
        <f t="shared" si="15"/>
        <v>0</v>
      </c>
    </row>
    <row r="288" spans="1:19" ht="27.95" customHeight="1" x14ac:dyDescent="0.15">
      <c r="A288" s="201"/>
      <c r="B288" s="80"/>
      <c r="C288" s="313"/>
      <c r="D288" s="314"/>
      <c r="E288" s="314"/>
      <c r="F288" s="290"/>
      <c r="G288" s="709"/>
      <c r="H288" s="632" t="s">
        <v>544</v>
      </c>
      <c r="I288" s="273"/>
      <c r="J288" s="61"/>
      <c r="K288" s="550">
        <f>居宅拠点!K288</f>
        <v>0</v>
      </c>
      <c r="L288" s="550">
        <f>居宅拠点!L288</f>
        <v>0</v>
      </c>
      <c r="M288" s="550">
        <f>居宅拠点!M288</f>
        <v>0</v>
      </c>
      <c r="N288" s="550">
        <f>地域包括拠点!K288</f>
        <v>0</v>
      </c>
      <c r="O288" s="550">
        <f>地域包括拠点!L288</f>
        <v>0</v>
      </c>
      <c r="P288" s="550">
        <f>地域包括拠点!M288</f>
        <v>0</v>
      </c>
      <c r="Q288" s="550">
        <f t="shared" si="13"/>
        <v>0</v>
      </c>
      <c r="R288" s="550">
        <f t="shared" si="14"/>
        <v>0</v>
      </c>
      <c r="S288" s="551">
        <f t="shared" si="15"/>
        <v>0</v>
      </c>
    </row>
    <row r="289" spans="1:19" ht="27.95" customHeight="1" x14ac:dyDescent="0.15">
      <c r="A289" s="201"/>
      <c r="B289" s="80"/>
      <c r="C289" s="313"/>
      <c r="D289" s="314"/>
      <c r="E289" s="314"/>
      <c r="F289" s="290"/>
      <c r="G289" s="709"/>
      <c r="H289" s="635"/>
      <c r="I289" s="273" t="s">
        <v>544</v>
      </c>
      <c r="J289" s="61"/>
      <c r="K289" s="550">
        <f>居宅拠点!K289</f>
        <v>0</v>
      </c>
      <c r="L289" s="550">
        <f>居宅拠点!L289</f>
        <v>0</v>
      </c>
      <c r="M289" s="550">
        <f>居宅拠点!M289</f>
        <v>0</v>
      </c>
      <c r="N289" s="550">
        <f>地域包括拠点!K289</f>
        <v>0</v>
      </c>
      <c r="O289" s="550">
        <f>地域包括拠点!L289</f>
        <v>0</v>
      </c>
      <c r="P289" s="550">
        <f>地域包括拠点!M289</f>
        <v>0</v>
      </c>
      <c r="Q289" s="550">
        <f t="shared" si="13"/>
        <v>0</v>
      </c>
      <c r="R289" s="550">
        <f t="shared" si="14"/>
        <v>0</v>
      </c>
      <c r="S289" s="551">
        <f t="shared" si="15"/>
        <v>0</v>
      </c>
    </row>
    <row r="290" spans="1:19" ht="27.95" customHeight="1" x14ac:dyDescent="0.15">
      <c r="A290" s="201"/>
      <c r="B290" s="80"/>
      <c r="C290" s="313"/>
      <c r="D290" s="314"/>
      <c r="E290" s="314"/>
      <c r="F290" s="290"/>
      <c r="G290" s="709"/>
      <c r="H290" s="632" t="s">
        <v>545</v>
      </c>
      <c r="I290" s="273"/>
      <c r="J290" s="61"/>
      <c r="K290" s="550">
        <f>居宅拠点!K290</f>
        <v>0</v>
      </c>
      <c r="L290" s="550">
        <f>居宅拠点!L290</f>
        <v>0</v>
      </c>
      <c r="M290" s="550">
        <f>居宅拠点!M290</f>
        <v>0</v>
      </c>
      <c r="N290" s="550">
        <f>地域包括拠点!K290</f>
        <v>0</v>
      </c>
      <c r="O290" s="550">
        <f>地域包括拠点!L290</f>
        <v>0</v>
      </c>
      <c r="P290" s="550">
        <f>地域包括拠点!M290</f>
        <v>0</v>
      </c>
      <c r="Q290" s="550">
        <f t="shared" si="13"/>
        <v>0</v>
      </c>
      <c r="R290" s="550">
        <f t="shared" si="14"/>
        <v>0</v>
      </c>
      <c r="S290" s="551">
        <f t="shared" si="15"/>
        <v>0</v>
      </c>
    </row>
    <row r="291" spans="1:19" ht="27.95" customHeight="1" x14ac:dyDescent="0.15">
      <c r="A291" s="201"/>
      <c r="B291" s="80"/>
      <c r="C291" s="313"/>
      <c r="D291" s="314"/>
      <c r="E291" s="314"/>
      <c r="F291" s="290"/>
      <c r="G291" s="709"/>
      <c r="H291" s="633"/>
      <c r="I291" s="265" t="s">
        <v>547</v>
      </c>
      <c r="J291" s="61"/>
      <c r="K291" s="550">
        <f>居宅拠点!K291</f>
        <v>0</v>
      </c>
      <c r="L291" s="550">
        <f>居宅拠点!L291</f>
        <v>0</v>
      </c>
      <c r="M291" s="550">
        <f>居宅拠点!M291</f>
        <v>0</v>
      </c>
      <c r="N291" s="550">
        <f>地域包括拠点!K291</f>
        <v>0</v>
      </c>
      <c r="O291" s="550">
        <f>地域包括拠点!L291</f>
        <v>0</v>
      </c>
      <c r="P291" s="550">
        <f>地域包括拠点!M291</f>
        <v>0</v>
      </c>
      <c r="Q291" s="550">
        <f t="shared" si="13"/>
        <v>0</v>
      </c>
      <c r="R291" s="550">
        <f t="shared" si="14"/>
        <v>0</v>
      </c>
      <c r="S291" s="551">
        <f t="shared" si="15"/>
        <v>0</v>
      </c>
    </row>
    <row r="292" spans="1:19" ht="27.95" customHeight="1" thickBot="1" x14ac:dyDescent="0.2">
      <c r="A292" s="201"/>
      <c r="B292" s="80"/>
      <c r="C292" s="313"/>
      <c r="D292" s="314"/>
      <c r="E292" s="314"/>
      <c r="F292" s="290"/>
      <c r="G292" s="709"/>
      <c r="H292" s="633"/>
      <c r="I292" s="275" t="s">
        <v>209</v>
      </c>
      <c r="J292" s="401"/>
      <c r="K292" s="555">
        <f>居宅拠点!K292</f>
        <v>0</v>
      </c>
      <c r="L292" s="555">
        <f>居宅拠点!L292</f>
        <v>0</v>
      </c>
      <c r="M292" s="555">
        <f>居宅拠点!M292</f>
        <v>0</v>
      </c>
      <c r="N292" s="555">
        <f>地域包括拠点!K292</f>
        <v>0</v>
      </c>
      <c r="O292" s="555">
        <f>地域包括拠点!L292</f>
        <v>0</v>
      </c>
      <c r="P292" s="555">
        <f>地域包括拠点!M292</f>
        <v>0</v>
      </c>
      <c r="Q292" s="555">
        <f t="shared" si="13"/>
        <v>0</v>
      </c>
      <c r="R292" s="555">
        <f t="shared" si="14"/>
        <v>0</v>
      </c>
      <c r="S292" s="556">
        <f t="shared" si="15"/>
        <v>0</v>
      </c>
    </row>
    <row r="293" spans="1:19" ht="27.95" customHeight="1" thickBot="1" x14ac:dyDescent="0.2">
      <c r="A293" s="201"/>
      <c r="B293" s="80"/>
      <c r="C293" s="313"/>
      <c r="D293" s="314"/>
      <c r="E293" s="314"/>
      <c r="F293" s="291"/>
      <c r="G293" s="738"/>
      <c r="H293" s="671" t="s">
        <v>711</v>
      </c>
      <c r="I293" s="672"/>
      <c r="J293" s="672"/>
      <c r="K293" s="566">
        <f>居宅拠点!K293</f>
        <v>2000</v>
      </c>
      <c r="L293" s="566">
        <f>居宅拠点!L293</f>
        <v>0</v>
      </c>
      <c r="M293" s="566">
        <f>居宅拠点!M293</f>
        <v>2000</v>
      </c>
      <c r="N293" s="566">
        <f>地域包括拠点!K293</f>
        <v>0</v>
      </c>
      <c r="O293" s="566">
        <f>地域包括拠点!L293</f>
        <v>0</v>
      </c>
      <c r="P293" s="566">
        <f>地域包括拠点!M293</f>
        <v>0</v>
      </c>
      <c r="Q293" s="566">
        <f t="shared" si="13"/>
        <v>2000</v>
      </c>
      <c r="R293" s="566">
        <f t="shared" si="14"/>
        <v>0</v>
      </c>
      <c r="S293" s="567">
        <f t="shared" si="15"/>
        <v>2000</v>
      </c>
    </row>
    <row r="294" spans="1:19" ht="27.95" customHeight="1" x14ac:dyDescent="0.15">
      <c r="A294" s="201"/>
      <c r="B294" s="80"/>
      <c r="C294" s="313"/>
      <c r="D294" s="314"/>
      <c r="E294" s="314"/>
      <c r="F294" s="290"/>
      <c r="G294" s="709" t="s">
        <v>680</v>
      </c>
      <c r="H294" s="633" t="s">
        <v>582</v>
      </c>
      <c r="I294" s="365"/>
      <c r="J294" s="270"/>
      <c r="K294" s="554">
        <f>居宅拠点!K294</f>
        <v>0</v>
      </c>
      <c r="L294" s="554">
        <f>居宅拠点!L294</f>
        <v>0</v>
      </c>
      <c r="M294" s="554">
        <f>居宅拠点!M294</f>
        <v>0</v>
      </c>
      <c r="N294" s="554">
        <f>地域包括拠点!K294</f>
        <v>0</v>
      </c>
      <c r="O294" s="554">
        <f>地域包括拠点!L294</f>
        <v>0</v>
      </c>
      <c r="P294" s="554">
        <f>地域包括拠点!M294</f>
        <v>0</v>
      </c>
      <c r="Q294" s="554">
        <f t="shared" si="13"/>
        <v>0</v>
      </c>
      <c r="R294" s="554">
        <f t="shared" si="14"/>
        <v>0</v>
      </c>
      <c r="S294" s="559">
        <f t="shared" si="15"/>
        <v>0</v>
      </c>
    </row>
    <row r="295" spans="1:19" ht="27.95" customHeight="1" x14ac:dyDescent="0.15">
      <c r="A295" s="201"/>
      <c r="B295" s="80"/>
      <c r="C295" s="313"/>
      <c r="D295" s="314"/>
      <c r="E295" s="314"/>
      <c r="F295" s="290"/>
      <c r="G295" s="709"/>
      <c r="H295" s="635"/>
      <c r="I295" s="61" t="s">
        <v>582</v>
      </c>
      <c r="J295" s="61"/>
      <c r="K295" s="550">
        <f>居宅拠点!K295</f>
        <v>0</v>
      </c>
      <c r="L295" s="550">
        <f>居宅拠点!L295</f>
        <v>0</v>
      </c>
      <c r="M295" s="550">
        <f>居宅拠点!M295</f>
        <v>0</v>
      </c>
      <c r="N295" s="550">
        <f>地域包括拠点!K295</f>
        <v>0</v>
      </c>
      <c r="O295" s="550">
        <f>地域包括拠点!L295</f>
        <v>0</v>
      </c>
      <c r="P295" s="550">
        <f>地域包括拠点!M295</f>
        <v>0</v>
      </c>
      <c r="Q295" s="550">
        <f t="shared" si="13"/>
        <v>0</v>
      </c>
      <c r="R295" s="550">
        <f t="shared" si="14"/>
        <v>0</v>
      </c>
      <c r="S295" s="551">
        <f t="shared" si="15"/>
        <v>0</v>
      </c>
    </row>
    <row r="296" spans="1:19" ht="27.95" customHeight="1" x14ac:dyDescent="0.15">
      <c r="A296" s="201"/>
      <c r="B296" s="80"/>
      <c r="C296" s="313"/>
      <c r="D296" s="314"/>
      <c r="E296" s="314"/>
      <c r="F296" s="290"/>
      <c r="G296" s="709"/>
      <c r="H296" s="632" t="s">
        <v>221</v>
      </c>
      <c r="I296" s="273"/>
      <c r="J296" s="61"/>
      <c r="K296" s="550">
        <f>居宅拠点!K296</f>
        <v>0</v>
      </c>
      <c r="L296" s="550">
        <f>居宅拠点!L296</f>
        <v>0</v>
      </c>
      <c r="M296" s="550">
        <f>居宅拠点!M296</f>
        <v>0</v>
      </c>
      <c r="N296" s="550">
        <f>地域包括拠点!K296</f>
        <v>0</v>
      </c>
      <c r="O296" s="550">
        <f>地域包括拠点!L296</f>
        <v>0</v>
      </c>
      <c r="P296" s="550">
        <f>地域包括拠点!M296</f>
        <v>0</v>
      </c>
      <c r="Q296" s="550">
        <f t="shared" si="13"/>
        <v>0</v>
      </c>
      <c r="R296" s="550">
        <f t="shared" si="14"/>
        <v>0</v>
      </c>
      <c r="S296" s="551">
        <f t="shared" si="15"/>
        <v>0</v>
      </c>
    </row>
    <row r="297" spans="1:19" ht="27.95" customHeight="1" x14ac:dyDescent="0.15">
      <c r="A297" s="201"/>
      <c r="B297" s="80"/>
      <c r="C297" s="313"/>
      <c r="D297" s="314"/>
      <c r="E297" s="314"/>
      <c r="F297" s="290"/>
      <c r="G297" s="709"/>
      <c r="H297" s="635"/>
      <c r="I297" s="273" t="s">
        <v>221</v>
      </c>
      <c r="J297" s="61"/>
      <c r="K297" s="550">
        <f>居宅拠点!K297</f>
        <v>0</v>
      </c>
      <c r="L297" s="550">
        <f>居宅拠点!L297</f>
        <v>0</v>
      </c>
      <c r="M297" s="550">
        <f>居宅拠点!M297</f>
        <v>0</v>
      </c>
      <c r="N297" s="550">
        <f>地域包括拠点!K297</f>
        <v>0</v>
      </c>
      <c r="O297" s="550">
        <f>地域包括拠点!L297</f>
        <v>0</v>
      </c>
      <c r="P297" s="550">
        <f>地域包括拠点!M297</f>
        <v>0</v>
      </c>
      <c r="Q297" s="550">
        <f t="shared" si="13"/>
        <v>0</v>
      </c>
      <c r="R297" s="550">
        <f t="shared" si="14"/>
        <v>0</v>
      </c>
      <c r="S297" s="551">
        <f t="shared" si="15"/>
        <v>0</v>
      </c>
    </row>
    <row r="298" spans="1:19" ht="27.95" customHeight="1" x14ac:dyDescent="0.15">
      <c r="A298" s="201"/>
      <c r="B298" s="80"/>
      <c r="C298" s="313"/>
      <c r="D298" s="314"/>
      <c r="E298" s="314"/>
      <c r="F298" s="290"/>
      <c r="G298" s="709"/>
      <c r="H298" s="632" t="s">
        <v>549</v>
      </c>
      <c r="I298" s="273"/>
      <c r="J298" s="61"/>
      <c r="K298" s="550">
        <f>居宅拠点!K298</f>
        <v>0</v>
      </c>
      <c r="L298" s="550">
        <f>居宅拠点!L298</f>
        <v>0</v>
      </c>
      <c r="M298" s="550">
        <f>居宅拠点!M298</f>
        <v>0</v>
      </c>
      <c r="N298" s="550">
        <f>地域包括拠点!K298</f>
        <v>0</v>
      </c>
      <c r="O298" s="550">
        <f>地域包括拠点!L298</f>
        <v>0</v>
      </c>
      <c r="P298" s="550">
        <f>地域包括拠点!M298</f>
        <v>0</v>
      </c>
      <c r="Q298" s="550">
        <f t="shared" si="13"/>
        <v>0</v>
      </c>
      <c r="R298" s="550">
        <f t="shared" si="14"/>
        <v>0</v>
      </c>
      <c r="S298" s="551">
        <f t="shared" si="15"/>
        <v>0</v>
      </c>
    </row>
    <row r="299" spans="1:19" ht="27.95" customHeight="1" x14ac:dyDescent="0.15">
      <c r="A299" s="201"/>
      <c r="B299" s="80"/>
      <c r="C299" s="313"/>
      <c r="D299" s="314"/>
      <c r="E299" s="314"/>
      <c r="F299" s="290"/>
      <c r="G299" s="709"/>
      <c r="H299" s="635"/>
      <c r="I299" s="273" t="s">
        <v>549</v>
      </c>
      <c r="J299" s="61"/>
      <c r="K299" s="550">
        <f>居宅拠点!K299</f>
        <v>0</v>
      </c>
      <c r="L299" s="550">
        <f>居宅拠点!L299</f>
        <v>0</v>
      </c>
      <c r="M299" s="550">
        <f>居宅拠点!M299</f>
        <v>0</v>
      </c>
      <c r="N299" s="550">
        <f>地域包括拠点!K299</f>
        <v>0</v>
      </c>
      <c r="O299" s="550">
        <f>地域包括拠点!L299</f>
        <v>0</v>
      </c>
      <c r="P299" s="550">
        <f>地域包括拠点!M299</f>
        <v>0</v>
      </c>
      <c r="Q299" s="550">
        <f t="shared" si="13"/>
        <v>0</v>
      </c>
      <c r="R299" s="550">
        <f t="shared" si="14"/>
        <v>0</v>
      </c>
      <c r="S299" s="551">
        <f t="shared" si="15"/>
        <v>0</v>
      </c>
    </row>
    <row r="300" spans="1:19" ht="27.95" customHeight="1" x14ac:dyDescent="0.15">
      <c r="A300" s="201"/>
      <c r="B300" s="80"/>
      <c r="C300" s="313"/>
      <c r="D300" s="314"/>
      <c r="E300" s="314"/>
      <c r="F300" s="290"/>
      <c r="G300" s="709"/>
      <c r="H300" s="632" t="s">
        <v>551</v>
      </c>
      <c r="I300" s="273"/>
      <c r="J300" s="61"/>
      <c r="K300" s="552">
        <f>居宅拠点!K300</f>
        <v>318</v>
      </c>
      <c r="L300" s="552">
        <f>居宅拠点!L300</f>
        <v>0</v>
      </c>
      <c r="M300" s="552">
        <f>居宅拠点!M300</f>
        <v>318</v>
      </c>
      <c r="N300" s="552">
        <f>地域包括拠点!K300</f>
        <v>207</v>
      </c>
      <c r="O300" s="552">
        <f>地域包括拠点!L300</f>
        <v>0</v>
      </c>
      <c r="P300" s="552">
        <f>地域包括拠点!M300</f>
        <v>207</v>
      </c>
      <c r="Q300" s="552">
        <f t="shared" si="13"/>
        <v>525</v>
      </c>
      <c r="R300" s="552">
        <f t="shared" si="14"/>
        <v>0</v>
      </c>
      <c r="S300" s="553">
        <f t="shared" si="15"/>
        <v>525</v>
      </c>
    </row>
    <row r="301" spans="1:19" ht="27.95" customHeight="1" x14ac:dyDescent="0.15">
      <c r="A301" s="201"/>
      <c r="B301" s="80"/>
      <c r="C301" s="313"/>
      <c r="D301" s="314"/>
      <c r="E301" s="314"/>
      <c r="F301" s="290"/>
      <c r="G301" s="709"/>
      <c r="H301" s="633"/>
      <c r="I301" s="273" t="s">
        <v>552</v>
      </c>
      <c r="J301" s="61"/>
      <c r="K301" s="550">
        <f>居宅拠点!K301</f>
        <v>318</v>
      </c>
      <c r="L301" s="550">
        <f>居宅拠点!L301</f>
        <v>0</v>
      </c>
      <c r="M301" s="550">
        <f>居宅拠点!M301</f>
        <v>318</v>
      </c>
      <c r="N301" s="550">
        <f>地域包括拠点!K301</f>
        <v>207</v>
      </c>
      <c r="O301" s="550">
        <f>地域包括拠点!L301</f>
        <v>0</v>
      </c>
      <c r="P301" s="550">
        <f>地域包括拠点!M301</f>
        <v>207</v>
      </c>
      <c r="Q301" s="550">
        <f t="shared" si="13"/>
        <v>525</v>
      </c>
      <c r="R301" s="550">
        <f t="shared" si="14"/>
        <v>0</v>
      </c>
      <c r="S301" s="551">
        <f t="shared" si="15"/>
        <v>525</v>
      </c>
    </row>
    <row r="302" spans="1:19" ht="27.95" customHeight="1" x14ac:dyDescent="0.15">
      <c r="A302" s="201"/>
      <c r="B302" s="80"/>
      <c r="C302" s="313"/>
      <c r="D302" s="314"/>
      <c r="E302" s="314"/>
      <c r="F302" s="290"/>
      <c r="G302" s="709"/>
      <c r="H302" s="633"/>
      <c r="I302" s="273" t="s">
        <v>553</v>
      </c>
      <c r="J302" s="61"/>
      <c r="K302" s="550">
        <f>居宅拠点!K302</f>
        <v>0</v>
      </c>
      <c r="L302" s="550">
        <f>居宅拠点!L302</f>
        <v>0</v>
      </c>
      <c r="M302" s="550">
        <f>居宅拠点!M302</f>
        <v>0</v>
      </c>
      <c r="N302" s="550">
        <f>地域包括拠点!K302</f>
        <v>0</v>
      </c>
      <c r="O302" s="550">
        <f>地域包括拠点!L302</f>
        <v>0</v>
      </c>
      <c r="P302" s="550">
        <f>地域包括拠点!M302</f>
        <v>0</v>
      </c>
      <c r="Q302" s="550">
        <f t="shared" si="13"/>
        <v>0</v>
      </c>
      <c r="R302" s="550">
        <f t="shared" si="14"/>
        <v>0</v>
      </c>
      <c r="S302" s="551">
        <f t="shared" si="15"/>
        <v>0</v>
      </c>
    </row>
    <row r="303" spans="1:19" ht="27.95" customHeight="1" x14ac:dyDescent="0.15">
      <c r="A303" s="201"/>
      <c r="B303" s="80"/>
      <c r="C303" s="313"/>
      <c r="D303" s="314"/>
      <c r="E303" s="314"/>
      <c r="F303" s="290"/>
      <c r="G303" s="709"/>
      <c r="H303" s="633"/>
      <c r="I303" s="695" t="s">
        <v>554</v>
      </c>
      <c r="J303" s="61"/>
      <c r="K303" s="550">
        <f>居宅拠点!K303</f>
        <v>0</v>
      </c>
      <c r="L303" s="550">
        <f>居宅拠点!L303</f>
        <v>0</v>
      </c>
      <c r="M303" s="550">
        <f>居宅拠点!M303</f>
        <v>0</v>
      </c>
      <c r="N303" s="550">
        <f>地域包括拠点!K303</f>
        <v>0</v>
      </c>
      <c r="O303" s="550">
        <f>地域包括拠点!L303</f>
        <v>0</v>
      </c>
      <c r="P303" s="550">
        <f>地域包括拠点!M303</f>
        <v>0</v>
      </c>
      <c r="Q303" s="550">
        <f t="shared" si="13"/>
        <v>0</v>
      </c>
      <c r="R303" s="550">
        <f t="shared" si="14"/>
        <v>0</v>
      </c>
      <c r="S303" s="551">
        <f t="shared" si="15"/>
        <v>0</v>
      </c>
    </row>
    <row r="304" spans="1:19" ht="27.95" customHeight="1" x14ac:dyDescent="0.15">
      <c r="A304" s="201"/>
      <c r="B304" s="80"/>
      <c r="C304" s="313"/>
      <c r="D304" s="314"/>
      <c r="E304" s="314"/>
      <c r="F304" s="290"/>
      <c r="G304" s="709"/>
      <c r="H304" s="633"/>
      <c r="I304" s="696"/>
      <c r="J304" s="265" t="s">
        <v>555</v>
      </c>
      <c r="K304" s="550">
        <f>居宅拠点!K304</f>
        <v>0</v>
      </c>
      <c r="L304" s="550">
        <f>居宅拠点!L304</f>
        <v>0</v>
      </c>
      <c r="M304" s="550">
        <f>居宅拠点!M304</f>
        <v>0</v>
      </c>
      <c r="N304" s="550">
        <f>地域包括拠点!K304</f>
        <v>0</v>
      </c>
      <c r="O304" s="550">
        <f>地域包括拠点!L304</f>
        <v>0</v>
      </c>
      <c r="P304" s="550">
        <f>地域包括拠点!M304</f>
        <v>0</v>
      </c>
      <c r="Q304" s="550">
        <f t="shared" si="13"/>
        <v>0</v>
      </c>
      <c r="R304" s="550">
        <f t="shared" si="14"/>
        <v>0</v>
      </c>
      <c r="S304" s="551">
        <f t="shared" si="15"/>
        <v>0</v>
      </c>
    </row>
    <row r="305" spans="1:19" ht="27.95" customHeight="1" x14ac:dyDescent="0.15">
      <c r="A305" s="201"/>
      <c r="B305" s="80"/>
      <c r="C305" s="313"/>
      <c r="D305" s="314"/>
      <c r="E305" s="314"/>
      <c r="F305" s="290"/>
      <c r="G305" s="709"/>
      <c r="H305" s="633"/>
      <c r="I305" s="696"/>
      <c r="J305" s="265" t="s">
        <v>556</v>
      </c>
      <c r="K305" s="550">
        <f>居宅拠点!K305</f>
        <v>0</v>
      </c>
      <c r="L305" s="550">
        <f>居宅拠点!L305</f>
        <v>0</v>
      </c>
      <c r="M305" s="550">
        <f>居宅拠点!M305</f>
        <v>0</v>
      </c>
      <c r="N305" s="550">
        <f>地域包括拠点!K305</f>
        <v>0</v>
      </c>
      <c r="O305" s="550">
        <f>地域包括拠点!L305</f>
        <v>0</v>
      </c>
      <c r="P305" s="550">
        <f>地域包括拠点!M305</f>
        <v>0</v>
      </c>
      <c r="Q305" s="550">
        <f t="shared" si="13"/>
        <v>0</v>
      </c>
      <c r="R305" s="550">
        <f t="shared" si="14"/>
        <v>0</v>
      </c>
      <c r="S305" s="551">
        <f t="shared" si="15"/>
        <v>0</v>
      </c>
    </row>
    <row r="306" spans="1:19" ht="27.95" customHeight="1" x14ac:dyDescent="0.15">
      <c r="A306" s="201"/>
      <c r="B306" s="80"/>
      <c r="C306" s="313"/>
      <c r="D306" s="314"/>
      <c r="E306" s="314"/>
      <c r="F306" s="290"/>
      <c r="G306" s="709"/>
      <c r="H306" s="635"/>
      <c r="I306" s="697"/>
      <c r="J306" s="265" t="s">
        <v>550</v>
      </c>
      <c r="K306" s="550">
        <f>居宅拠点!K306</f>
        <v>0</v>
      </c>
      <c r="L306" s="550">
        <f>居宅拠点!L306</f>
        <v>0</v>
      </c>
      <c r="M306" s="550">
        <f>居宅拠点!M306</f>
        <v>0</v>
      </c>
      <c r="N306" s="550">
        <f>地域包括拠点!K306</f>
        <v>0</v>
      </c>
      <c r="O306" s="550">
        <f>地域包括拠点!L306</f>
        <v>0</v>
      </c>
      <c r="P306" s="550">
        <f>地域包括拠点!M306</f>
        <v>0</v>
      </c>
      <c r="Q306" s="550">
        <f t="shared" si="13"/>
        <v>0</v>
      </c>
      <c r="R306" s="550">
        <f t="shared" si="14"/>
        <v>0</v>
      </c>
      <c r="S306" s="551">
        <f t="shared" si="15"/>
        <v>0</v>
      </c>
    </row>
    <row r="307" spans="1:19" ht="27.95" customHeight="1" x14ac:dyDescent="0.15">
      <c r="A307" s="201"/>
      <c r="B307" s="80"/>
      <c r="C307" s="313"/>
      <c r="D307" s="314"/>
      <c r="E307" s="314"/>
      <c r="F307" s="290"/>
      <c r="G307" s="709"/>
      <c r="H307" s="632" t="s">
        <v>557</v>
      </c>
      <c r="I307" s="273"/>
      <c r="J307" s="61"/>
      <c r="K307" s="550">
        <f>居宅拠点!K307</f>
        <v>0</v>
      </c>
      <c r="L307" s="550">
        <f>居宅拠点!L307</f>
        <v>0</v>
      </c>
      <c r="M307" s="550">
        <f>居宅拠点!M307</f>
        <v>0</v>
      </c>
      <c r="N307" s="550">
        <f>地域包括拠点!K307</f>
        <v>0</v>
      </c>
      <c r="O307" s="550">
        <f>地域包括拠点!L307</f>
        <v>0</v>
      </c>
      <c r="P307" s="550">
        <f>地域包括拠点!M307</f>
        <v>0</v>
      </c>
      <c r="Q307" s="550">
        <f t="shared" si="13"/>
        <v>0</v>
      </c>
      <c r="R307" s="550">
        <f t="shared" si="14"/>
        <v>0</v>
      </c>
      <c r="S307" s="551">
        <f t="shared" si="15"/>
        <v>0</v>
      </c>
    </row>
    <row r="308" spans="1:19" ht="27.95" customHeight="1" x14ac:dyDescent="0.15">
      <c r="A308" s="201"/>
      <c r="B308" s="80"/>
      <c r="C308" s="313"/>
      <c r="D308" s="314"/>
      <c r="E308" s="314"/>
      <c r="F308" s="701" t="s">
        <v>697</v>
      </c>
      <c r="G308" s="709"/>
      <c r="H308" s="635"/>
      <c r="I308" s="273" t="s">
        <v>557</v>
      </c>
      <c r="J308" s="61"/>
      <c r="K308" s="550">
        <f>居宅拠点!K308</f>
        <v>0</v>
      </c>
      <c r="L308" s="550">
        <f>居宅拠点!L308</f>
        <v>0</v>
      </c>
      <c r="M308" s="550">
        <f>居宅拠点!M308</f>
        <v>0</v>
      </c>
      <c r="N308" s="550">
        <f>地域包括拠点!K308</f>
        <v>0</v>
      </c>
      <c r="O308" s="550">
        <f>地域包括拠点!L308</f>
        <v>0</v>
      </c>
      <c r="P308" s="550">
        <f>地域包括拠点!M308</f>
        <v>0</v>
      </c>
      <c r="Q308" s="550">
        <f t="shared" si="13"/>
        <v>0</v>
      </c>
      <c r="R308" s="550">
        <f t="shared" si="14"/>
        <v>0</v>
      </c>
      <c r="S308" s="551">
        <f t="shared" si="15"/>
        <v>0</v>
      </c>
    </row>
    <row r="309" spans="1:19" ht="27.95" customHeight="1" x14ac:dyDescent="0.15">
      <c r="A309" s="201"/>
      <c r="B309" s="80"/>
      <c r="C309" s="313"/>
      <c r="D309" s="314"/>
      <c r="E309" s="314"/>
      <c r="F309" s="701"/>
      <c r="G309" s="709"/>
      <c r="H309" s="632" t="s">
        <v>583</v>
      </c>
      <c r="I309" s="273"/>
      <c r="J309" s="61"/>
      <c r="K309" s="550">
        <f>居宅拠点!K309</f>
        <v>0</v>
      </c>
      <c r="L309" s="550">
        <f>居宅拠点!L309</f>
        <v>0</v>
      </c>
      <c r="M309" s="550">
        <f>居宅拠点!M309</f>
        <v>0</v>
      </c>
      <c r="N309" s="550">
        <f>地域包括拠点!K309</f>
        <v>0</v>
      </c>
      <c r="O309" s="550">
        <f>地域包括拠点!L309</f>
        <v>0</v>
      </c>
      <c r="P309" s="550">
        <f>地域包括拠点!M309</f>
        <v>0</v>
      </c>
      <c r="Q309" s="550">
        <f t="shared" si="13"/>
        <v>0</v>
      </c>
      <c r="R309" s="550">
        <f t="shared" si="14"/>
        <v>0</v>
      </c>
      <c r="S309" s="551">
        <f t="shared" si="15"/>
        <v>0</v>
      </c>
    </row>
    <row r="310" spans="1:19" ht="27.95" customHeight="1" x14ac:dyDescent="0.15">
      <c r="A310" s="201"/>
      <c r="B310" s="80"/>
      <c r="C310" s="313"/>
      <c r="D310" s="314"/>
      <c r="E310" s="314"/>
      <c r="F310" s="701"/>
      <c r="G310" s="709"/>
      <c r="H310" s="635"/>
      <c r="I310" s="265" t="s">
        <v>583</v>
      </c>
      <c r="J310" s="61"/>
      <c r="K310" s="550">
        <f>居宅拠点!K310</f>
        <v>0</v>
      </c>
      <c r="L310" s="550">
        <f>居宅拠点!L310</f>
        <v>0</v>
      </c>
      <c r="M310" s="550">
        <f>居宅拠点!M310</f>
        <v>0</v>
      </c>
      <c r="N310" s="550">
        <f>地域包括拠点!K310</f>
        <v>0</v>
      </c>
      <c r="O310" s="550">
        <f>地域包括拠点!L310</f>
        <v>0</v>
      </c>
      <c r="P310" s="550">
        <f>地域包括拠点!M310</f>
        <v>0</v>
      </c>
      <c r="Q310" s="550">
        <f t="shared" si="13"/>
        <v>0</v>
      </c>
      <c r="R310" s="550">
        <f t="shared" si="14"/>
        <v>0</v>
      </c>
      <c r="S310" s="551">
        <f t="shared" si="15"/>
        <v>0</v>
      </c>
    </row>
    <row r="311" spans="1:19" ht="27.95" customHeight="1" x14ac:dyDescent="0.15">
      <c r="A311" s="201"/>
      <c r="B311" s="80"/>
      <c r="C311" s="313"/>
      <c r="D311" s="314"/>
      <c r="E311" s="314"/>
      <c r="F311" s="701"/>
      <c r="G311" s="709"/>
      <c r="H311" s="632" t="s">
        <v>558</v>
      </c>
      <c r="I311" s="273"/>
      <c r="J311" s="61"/>
      <c r="K311" s="550">
        <f>居宅拠点!K311</f>
        <v>0</v>
      </c>
      <c r="L311" s="550">
        <f>居宅拠点!L311</f>
        <v>0</v>
      </c>
      <c r="M311" s="550">
        <f>居宅拠点!M311</f>
        <v>0</v>
      </c>
      <c r="N311" s="550">
        <f>地域包括拠点!K311</f>
        <v>0</v>
      </c>
      <c r="O311" s="550">
        <f>地域包括拠点!L311</f>
        <v>0</v>
      </c>
      <c r="P311" s="550">
        <f>地域包括拠点!M311</f>
        <v>0</v>
      </c>
      <c r="Q311" s="550">
        <f t="shared" si="13"/>
        <v>0</v>
      </c>
      <c r="R311" s="550">
        <f t="shared" si="14"/>
        <v>0</v>
      </c>
      <c r="S311" s="551">
        <f t="shared" si="15"/>
        <v>0</v>
      </c>
    </row>
    <row r="312" spans="1:19" ht="27.95" customHeight="1" x14ac:dyDescent="0.15">
      <c r="A312" s="201"/>
      <c r="B312" s="80"/>
      <c r="C312" s="313"/>
      <c r="D312" s="314"/>
      <c r="E312" s="314"/>
      <c r="F312" s="701"/>
      <c r="G312" s="709"/>
      <c r="H312" s="635"/>
      <c r="I312" s="273" t="s">
        <v>558</v>
      </c>
      <c r="J312" s="61"/>
      <c r="K312" s="550">
        <f>居宅拠点!K312</f>
        <v>0</v>
      </c>
      <c r="L312" s="550">
        <f>居宅拠点!L312</f>
        <v>0</v>
      </c>
      <c r="M312" s="550">
        <f>居宅拠点!M312</f>
        <v>0</v>
      </c>
      <c r="N312" s="550">
        <f>地域包括拠点!K312</f>
        <v>0</v>
      </c>
      <c r="O312" s="550">
        <f>地域包括拠点!L312</f>
        <v>0</v>
      </c>
      <c r="P312" s="550">
        <f>地域包括拠点!M312</f>
        <v>0</v>
      </c>
      <c r="Q312" s="550">
        <f t="shared" si="13"/>
        <v>0</v>
      </c>
      <c r="R312" s="550">
        <f t="shared" si="14"/>
        <v>0</v>
      </c>
      <c r="S312" s="551">
        <f t="shared" si="15"/>
        <v>0</v>
      </c>
    </row>
    <row r="313" spans="1:19" ht="27.95" customHeight="1" x14ac:dyDescent="0.15">
      <c r="A313" s="201"/>
      <c r="B313" s="80"/>
      <c r="C313" s="313"/>
      <c r="D313" s="314"/>
      <c r="E313" s="314"/>
      <c r="F313" s="701"/>
      <c r="G313" s="709"/>
      <c r="H313" s="632" t="s">
        <v>559</v>
      </c>
      <c r="I313" s="273"/>
      <c r="J313" s="61"/>
      <c r="K313" s="550">
        <f>居宅拠点!K313</f>
        <v>0</v>
      </c>
      <c r="L313" s="550">
        <f>居宅拠点!L313</f>
        <v>0</v>
      </c>
      <c r="M313" s="550">
        <f>居宅拠点!M313</f>
        <v>0</v>
      </c>
      <c r="N313" s="550">
        <f>地域包括拠点!K313</f>
        <v>0</v>
      </c>
      <c r="O313" s="550">
        <f>地域包括拠点!L313</f>
        <v>0</v>
      </c>
      <c r="P313" s="550">
        <f>地域包括拠点!M313</f>
        <v>0</v>
      </c>
      <c r="Q313" s="550">
        <f t="shared" si="13"/>
        <v>0</v>
      </c>
      <c r="R313" s="550">
        <f t="shared" si="14"/>
        <v>0</v>
      </c>
      <c r="S313" s="551">
        <f t="shared" si="15"/>
        <v>0</v>
      </c>
    </row>
    <row r="314" spans="1:19" ht="27.95" customHeight="1" x14ac:dyDescent="0.15">
      <c r="A314" s="201"/>
      <c r="B314" s="80"/>
      <c r="C314" s="313"/>
      <c r="D314" s="314"/>
      <c r="E314" s="314"/>
      <c r="F314" s="701"/>
      <c r="G314" s="709"/>
      <c r="H314" s="635"/>
      <c r="I314" s="273" t="s">
        <v>559</v>
      </c>
      <c r="J314" s="61"/>
      <c r="K314" s="550">
        <f>居宅拠点!K314</f>
        <v>0</v>
      </c>
      <c r="L314" s="550">
        <f>居宅拠点!L314</f>
        <v>0</v>
      </c>
      <c r="M314" s="550">
        <f>居宅拠点!M314</f>
        <v>0</v>
      </c>
      <c r="N314" s="550">
        <f>地域包括拠点!K314</f>
        <v>0</v>
      </c>
      <c r="O314" s="550">
        <f>地域包括拠点!L314</f>
        <v>0</v>
      </c>
      <c r="P314" s="550">
        <f>地域包括拠点!M314</f>
        <v>0</v>
      </c>
      <c r="Q314" s="550">
        <f t="shared" si="13"/>
        <v>0</v>
      </c>
      <c r="R314" s="550">
        <f t="shared" si="14"/>
        <v>0</v>
      </c>
      <c r="S314" s="551">
        <f t="shared" si="15"/>
        <v>0</v>
      </c>
    </row>
    <row r="315" spans="1:19" ht="27.95" customHeight="1" x14ac:dyDescent="0.15">
      <c r="A315" s="201"/>
      <c r="B315" s="80"/>
      <c r="C315" s="313"/>
      <c r="D315" s="314"/>
      <c r="E315" s="314"/>
      <c r="F315" s="701"/>
      <c r="G315" s="709"/>
      <c r="H315" s="632" t="s">
        <v>561</v>
      </c>
      <c r="I315" s="273"/>
      <c r="J315" s="61"/>
      <c r="K315" s="550">
        <f>居宅拠点!K315</f>
        <v>0</v>
      </c>
      <c r="L315" s="550">
        <f>居宅拠点!L315</f>
        <v>0</v>
      </c>
      <c r="M315" s="550">
        <f>居宅拠点!M315</f>
        <v>0</v>
      </c>
      <c r="N315" s="550">
        <f>地域包括拠点!K315</f>
        <v>0</v>
      </c>
      <c r="O315" s="550">
        <f>地域包括拠点!L315</f>
        <v>0</v>
      </c>
      <c r="P315" s="550">
        <f>地域包括拠点!M315</f>
        <v>0</v>
      </c>
      <c r="Q315" s="550">
        <f t="shared" si="13"/>
        <v>0</v>
      </c>
      <c r="R315" s="550">
        <f t="shared" si="14"/>
        <v>0</v>
      </c>
      <c r="S315" s="551">
        <f t="shared" si="15"/>
        <v>0</v>
      </c>
    </row>
    <row r="316" spans="1:19" ht="27.95" customHeight="1" x14ac:dyDescent="0.15">
      <c r="A316" s="201"/>
      <c r="B316" s="80"/>
      <c r="C316" s="313"/>
      <c r="D316" s="314"/>
      <c r="E316" s="314"/>
      <c r="F316" s="701"/>
      <c r="G316" s="709"/>
      <c r="H316" s="635"/>
      <c r="I316" s="265" t="s">
        <v>561</v>
      </c>
      <c r="J316" s="61"/>
      <c r="K316" s="550">
        <f>居宅拠点!K316</f>
        <v>0</v>
      </c>
      <c r="L316" s="550">
        <f>居宅拠点!L316</f>
        <v>0</v>
      </c>
      <c r="M316" s="550">
        <f>居宅拠点!M316</f>
        <v>0</v>
      </c>
      <c r="N316" s="550">
        <f>地域包括拠点!K316</f>
        <v>0</v>
      </c>
      <c r="O316" s="550">
        <f>地域包括拠点!L316</f>
        <v>0</v>
      </c>
      <c r="P316" s="550">
        <f>地域包括拠点!M316</f>
        <v>0</v>
      </c>
      <c r="Q316" s="550">
        <f t="shared" si="13"/>
        <v>0</v>
      </c>
      <c r="R316" s="550">
        <f t="shared" si="14"/>
        <v>0</v>
      </c>
      <c r="S316" s="551">
        <f t="shared" si="15"/>
        <v>0</v>
      </c>
    </row>
    <row r="317" spans="1:19" ht="27.95" customHeight="1" x14ac:dyDescent="0.15">
      <c r="A317" s="201"/>
      <c r="B317" s="80"/>
      <c r="C317" s="313"/>
      <c r="D317" s="314"/>
      <c r="E317" s="314"/>
      <c r="F317" s="290"/>
      <c r="G317" s="709"/>
      <c r="H317" s="632" t="s">
        <v>563</v>
      </c>
      <c r="I317" s="273"/>
      <c r="J317" s="61"/>
      <c r="K317" s="550">
        <f>居宅拠点!K317</f>
        <v>0</v>
      </c>
      <c r="L317" s="550">
        <f>居宅拠点!L317</f>
        <v>0</v>
      </c>
      <c r="M317" s="550">
        <f>居宅拠点!M317</f>
        <v>0</v>
      </c>
      <c r="N317" s="550">
        <f>地域包括拠点!K317</f>
        <v>0</v>
      </c>
      <c r="O317" s="550">
        <f>地域包括拠点!L317</f>
        <v>0</v>
      </c>
      <c r="P317" s="550">
        <f>地域包括拠点!M317</f>
        <v>0</v>
      </c>
      <c r="Q317" s="550">
        <f t="shared" si="13"/>
        <v>0</v>
      </c>
      <c r="R317" s="550">
        <f t="shared" si="14"/>
        <v>0</v>
      </c>
      <c r="S317" s="551">
        <f t="shared" si="15"/>
        <v>0</v>
      </c>
    </row>
    <row r="318" spans="1:19" ht="27.95" customHeight="1" x14ac:dyDescent="0.15">
      <c r="A318" s="201"/>
      <c r="B318" s="80"/>
      <c r="C318" s="313"/>
      <c r="D318" s="314"/>
      <c r="E318" s="314"/>
      <c r="F318" s="290"/>
      <c r="G318" s="709"/>
      <c r="H318" s="635"/>
      <c r="I318" s="273" t="s">
        <v>563</v>
      </c>
      <c r="J318" s="61"/>
      <c r="K318" s="550">
        <f>居宅拠点!K318</f>
        <v>0</v>
      </c>
      <c r="L318" s="550">
        <f>居宅拠点!L318</f>
        <v>0</v>
      </c>
      <c r="M318" s="550">
        <f>居宅拠点!M318</f>
        <v>0</v>
      </c>
      <c r="N318" s="550">
        <f>地域包括拠点!K318</f>
        <v>0</v>
      </c>
      <c r="O318" s="550">
        <f>地域包括拠点!L318</f>
        <v>0</v>
      </c>
      <c r="P318" s="550">
        <f>地域包括拠点!M318</f>
        <v>0</v>
      </c>
      <c r="Q318" s="550">
        <f t="shared" si="13"/>
        <v>0</v>
      </c>
      <c r="R318" s="550">
        <f t="shared" si="14"/>
        <v>0</v>
      </c>
      <c r="S318" s="551">
        <f t="shared" si="15"/>
        <v>0</v>
      </c>
    </row>
    <row r="319" spans="1:19" ht="27.95" customHeight="1" x14ac:dyDescent="0.15">
      <c r="A319" s="201"/>
      <c r="B319" s="80"/>
      <c r="C319" s="313"/>
      <c r="D319" s="314"/>
      <c r="E319" s="314"/>
      <c r="F319" s="290"/>
      <c r="G319" s="709"/>
      <c r="H319" s="632" t="s">
        <v>564</v>
      </c>
      <c r="I319" s="273"/>
      <c r="J319" s="61"/>
      <c r="K319" s="550">
        <f>居宅拠点!K319</f>
        <v>0</v>
      </c>
      <c r="L319" s="550">
        <f>居宅拠点!L319</f>
        <v>0</v>
      </c>
      <c r="M319" s="550">
        <f>居宅拠点!M319</f>
        <v>0</v>
      </c>
      <c r="N319" s="550">
        <f>地域包括拠点!K319</f>
        <v>0</v>
      </c>
      <c r="O319" s="550">
        <f>地域包括拠点!L319</f>
        <v>0</v>
      </c>
      <c r="P319" s="550">
        <f>地域包括拠点!M319</f>
        <v>0</v>
      </c>
      <c r="Q319" s="550">
        <f t="shared" si="13"/>
        <v>0</v>
      </c>
      <c r="R319" s="550">
        <f t="shared" si="14"/>
        <v>0</v>
      </c>
      <c r="S319" s="551">
        <f t="shared" si="15"/>
        <v>0</v>
      </c>
    </row>
    <row r="320" spans="1:19" ht="27.95" customHeight="1" x14ac:dyDescent="0.15">
      <c r="A320" s="201"/>
      <c r="B320" s="80"/>
      <c r="C320" s="313"/>
      <c r="D320" s="314"/>
      <c r="E320" s="314"/>
      <c r="F320" s="290"/>
      <c r="G320" s="709"/>
      <c r="H320" s="635"/>
      <c r="I320" s="273" t="s">
        <v>564</v>
      </c>
      <c r="J320" s="61"/>
      <c r="K320" s="550">
        <f>居宅拠点!K320</f>
        <v>0</v>
      </c>
      <c r="L320" s="550">
        <f>居宅拠点!L320</f>
        <v>0</v>
      </c>
      <c r="M320" s="550">
        <f>居宅拠点!M320</f>
        <v>0</v>
      </c>
      <c r="N320" s="550">
        <f>地域包括拠点!K320</f>
        <v>0</v>
      </c>
      <c r="O320" s="550">
        <f>地域包括拠点!L320</f>
        <v>0</v>
      </c>
      <c r="P320" s="550">
        <f>地域包括拠点!M320</f>
        <v>0</v>
      </c>
      <c r="Q320" s="550">
        <f t="shared" si="13"/>
        <v>0</v>
      </c>
      <c r="R320" s="550">
        <f t="shared" si="14"/>
        <v>0</v>
      </c>
      <c r="S320" s="551">
        <f t="shared" si="15"/>
        <v>0</v>
      </c>
    </row>
    <row r="321" spans="1:19" ht="27.95" customHeight="1" x14ac:dyDescent="0.15">
      <c r="A321" s="201"/>
      <c r="B321" s="80"/>
      <c r="C321" s="313"/>
      <c r="D321" s="314"/>
      <c r="E321" s="314"/>
      <c r="F321" s="290"/>
      <c r="G321" s="709"/>
      <c r="H321" s="632" t="s">
        <v>230</v>
      </c>
      <c r="I321" s="273"/>
      <c r="J321" s="61"/>
      <c r="K321" s="550">
        <f>居宅拠点!K321</f>
        <v>0</v>
      </c>
      <c r="L321" s="550">
        <f>居宅拠点!L321</f>
        <v>0</v>
      </c>
      <c r="M321" s="550">
        <f>居宅拠点!M321</f>
        <v>0</v>
      </c>
      <c r="N321" s="550">
        <f>地域包括拠点!K321</f>
        <v>0</v>
      </c>
      <c r="O321" s="550">
        <f>地域包括拠点!L321</f>
        <v>0</v>
      </c>
      <c r="P321" s="550">
        <f>地域包括拠点!M321</f>
        <v>0</v>
      </c>
      <c r="Q321" s="550">
        <f t="shared" si="13"/>
        <v>0</v>
      </c>
      <c r="R321" s="550">
        <f t="shared" si="14"/>
        <v>0</v>
      </c>
      <c r="S321" s="551">
        <f t="shared" si="15"/>
        <v>0</v>
      </c>
    </row>
    <row r="322" spans="1:19" ht="27.95" customHeight="1" x14ac:dyDescent="0.15">
      <c r="A322" s="201"/>
      <c r="B322" s="80"/>
      <c r="C322" s="313"/>
      <c r="D322" s="314"/>
      <c r="E322" s="314"/>
      <c r="F322" s="290"/>
      <c r="G322" s="709"/>
      <c r="H322" s="635"/>
      <c r="I322" s="273" t="s">
        <v>230</v>
      </c>
      <c r="J322" s="61"/>
      <c r="K322" s="550">
        <f>居宅拠点!K322</f>
        <v>0</v>
      </c>
      <c r="L322" s="550">
        <f>居宅拠点!L322</f>
        <v>0</v>
      </c>
      <c r="M322" s="550">
        <f>居宅拠点!M322</f>
        <v>0</v>
      </c>
      <c r="N322" s="550">
        <f>地域包括拠点!K322</f>
        <v>0</v>
      </c>
      <c r="O322" s="550">
        <f>地域包括拠点!L322</f>
        <v>0</v>
      </c>
      <c r="P322" s="550">
        <f>地域包括拠点!M322</f>
        <v>0</v>
      </c>
      <c r="Q322" s="550">
        <f t="shared" si="13"/>
        <v>0</v>
      </c>
      <c r="R322" s="550">
        <f t="shared" si="14"/>
        <v>0</v>
      </c>
      <c r="S322" s="551">
        <f t="shared" si="15"/>
        <v>0</v>
      </c>
    </row>
    <row r="323" spans="1:19" ht="27.95" customHeight="1" x14ac:dyDescent="0.15">
      <c r="A323" s="201"/>
      <c r="B323" s="80"/>
      <c r="C323" s="313"/>
      <c r="D323" s="314"/>
      <c r="E323" s="314"/>
      <c r="F323" s="290"/>
      <c r="G323" s="709"/>
      <c r="H323" s="632" t="s">
        <v>565</v>
      </c>
      <c r="I323" s="273"/>
      <c r="J323" s="61"/>
      <c r="K323" s="552">
        <f>居宅拠点!K323</f>
        <v>537</v>
      </c>
      <c r="L323" s="552">
        <f>居宅拠点!L323</f>
        <v>0</v>
      </c>
      <c r="M323" s="552">
        <f>居宅拠点!M323</f>
        <v>537</v>
      </c>
      <c r="N323" s="552">
        <f>地域包括拠点!K323</f>
        <v>828</v>
      </c>
      <c r="O323" s="552">
        <f>地域包括拠点!L323</f>
        <v>0</v>
      </c>
      <c r="P323" s="552">
        <f>地域包括拠点!M323</f>
        <v>828</v>
      </c>
      <c r="Q323" s="552">
        <f t="shared" si="13"/>
        <v>1365</v>
      </c>
      <c r="R323" s="552">
        <f t="shared" si="14"/>
        <v>0</v>
      </c>
      <c r="S323" s="553">
        <f t="shared" si="15"/>
        <v>1365</v>
      </c>
    </row>
    <row r="324" spans="1:19" ht="27.95" customHeight="1" x14ac:dyDescent="0.15">
      <c r="A324" s="201"/>
      <c r="B324" s="80"/>
      <c r="C324" s="313"/>
      <c r="D324" s="314"/>
      <c r="E324" s="314"/>
      <c r="F324" s="290"/>
      <c r="G324" s="709"/>
      <c r="H324" s="633"/>
      <c r="I324" s="273" t="s">
        <v>567</v>
      </c>
      <c r="J324" s="61"/>
      <c r="K324" s="550">
        <f>居宅拠点!K324</f>
        <v>537</v>
      </c>
      <c r="L324" s="550">
        <f>居宅拠点!L324</f>
        <v>0</v>
      </c>
      <c r="M324" s="550">
        <f>居宅拠点!M324</f>
        <v>537</v>
      </c>
      <c r="N324" s="550">
        <f>地域包括拠点!K324</f>
        <v>828</v>
      </c>
      <c r="O324" s="550">
        <f>地域包括拠点!L324</f>
        <v>0</v>
      </c>
      <c r="P324" s="550">
        <f>地域包括拠点!M324</f>
        <v>828</v>
      </c>
      <c r="Q324" s="550">
        <f t="shared" si="13"/>
        <v>1365</v>
      </c>
      <c r="R324" s="550">
        <f t="shared" si="14"/>
        <v>0</v>
      </c>
      <c r="S324" s="551">
        <f t="shared" si="15"/>
        <v>1365</v>
      </c>
    </row>
    <row r="325" spans="1:19" ht="27.95" customHeight="1" x14ac:dyDescent="0.15">
      <c r="A325" s="201"/>
      <c r="B325" s="80"/>
      <c r="C325" s="313"/>
      <c r="D325" s="314"/>
      <c r="E325" s="314"/>
      <c r="F325" s="290"/>
      <c r="G325" s="709"/>
      <c r="H325" s="635"/>
      <c r="I325" s="273" t="s">
        <v>504</v>
      </c>
      <c r="J325" s="61"/>
      <c r="K325" s="550">
        <f>居宅拠点!K325</f>
        <v>0</v>
      </c>
      <c r="L325" s="550">
        <f>居宅拠点!L325</f>
        <v>0</v>
      </c>
      <c r="M325" s="550">
        <f>居宅拠点!M325</f>
        <v>0</v>
      </c>
      <c r="N325" s="550">
        <f>地域包括拠点!K325</f>
        <v>0</v>
      </c>
      <c r="O325" s="550">
        <f>地域包括拠点!L325</f>
        <v>0</v>
      </c>
      <c r="P325" s="550">
        <f>地域包括拠点!M325</f>
        <v>0</v>
      </c>
      <c r="Q325" s="550">
        <f t="shared" si="13"/>
        <v>0</v>
      </c>
      <c r="R325" s="550">
        <f t="shared" si="14"/>
        <v>0</v>
      </c>
      <c r="S325" s="551">
        <f t="shared" si="15"/>
        <v>0</v>
      </c>
    </row>
    <row r="326" spans="1:19" ht="27.95" customHeight="1" x14ac:dyDescent="0.15">
      <c r="A326" s="201"/>
      <c r="B326" s="80"/>
      <c r="C326" s="313"/>
      <c r="D326" s="314"/>
      <c r="E326" s="314"/>
      <c r="F326" s="290"/>
      <c r="G326" s="726"/>
      <c r="H326" s="745" t="s">
        <v>590</v>
      </c>
      <c r="I326" s="745"/>
      <c r="J326" s="745"/>
      <c r="K326" s="568">
        <f>居宅拠点!K326</f>
        <v>855</v>
      </c>
      <c r="L326" s="568">
        <f>居宅拠点!L326</f>
        <v>0</v>
      </c>
      <c r="M326" s="568">
        <f>居宅拠点!M326</f>
        <v>855</v>
      </c>
      <c r="N326" s="568">
        <f>地域包括拠点!K326</f>
        <v>1035</v>
      </c>
      <c r="O326" s="568">
        <f>地域包括拠点!L326</f>
        <v>0</v>
      </c>
      <c r="P326" s="568">
        <f>地域包括拠点!M326</f>
        <v>1035</v>
      </c>
      <c r="Q326" s="568">
        <f t="shared" ref="Q326:Q332" si="16">SUM(K326+N326)</f>
        <v>1890</v>
      </c>
      <c r="R326" s="568">
        <f t="shared" ref="R326:R332" si="17">SUM(L326+O326)</f>
        <v>0</v>
      </c>
      <c r="S326" s="569">
        <f t="shared" ref="S326:S331" si="18">SUM(M326+P326)</f>
        <v>1890</v>
      </c>
    </row>
    <row r="327" spans="1:19" ht="27.95" customHeight="1" x14ac:dyDescent="0.15">
      <c r="A327" s="201"/>
      <c r="B327" s="80"/>
      <c r="C327" s="313"/>
      <c r="D327" s="314"/>
      <c r="E327" s="314"/>
      <c r="F327" s="291"/>
      <c r="G327" s="713" t="s">
        <v>712</v>
      </c>
      <c r="H327" s="741"/>
      <c r="I327" s="741"/>
      <c r="J327" s="742"/>
      <c r="K327" s="568">
        <f>居宅拠点!K327</f>
        <v>1145</v>
      </c>
      <c r="L327" s="568">
        <f>居宅拠点!L327</f>
        <v>0</v>
      </c>
      <c r="M327" s="568">
        <f>居宅拠点!M327</f>
        <v>1145</v>
      </c>
      <c r="N327" s="568">
        <f>地域包括拠点!K327</f>
        <v>-1035</v>
      </c>
      <c r="O327" s="568">
        <f>地域包括拠点!L327</f>
        <v>0</v>
      </c>
      <c r="P327" s="568">
        <f>地域包括拠点!M327</f>
        <v>-1035</v>
      </c>
      <c r="Q327" s="568">
        <f t="shared" si="16"/>
        <v>110</v>
      </c>
      <c r="R327" s="568">
        <f t="shared" si="17"/>
        <v>0</v>
      </c>
      <c r="S327" s="569">
        <f t="shared" si="18"/>
        <v>110</v>
      </c>
    </row>
    <row r="328" spans="1:19" ht="27.95" customHeight="1" x14ac:dyDescent="0.15">
      <c r="A328" s="201"/>
      <c r="B328" s="80"/>
      <c r="C328" s="313"/>
      <c r="D328" s="314"/>
      <c r="E328" s="314"/>
      <c r="F328" s="716" t="s">
        <v>681</v>
      </c>
      <c r="G328" s="717"/>
      <c r="H328" s="717"/>
      <c r="I328" s="717"/>
      <c r="J328" s="743"/>
      <c r="K328" s="552">
        <f>居宅拠点!K328</f>
        <v>97</v>
      </c>
      <c r="L328" s="552">
        <f>居宅拠点!L328</f>
        <v>0</v>
      </c>
      <c r="M328" s="552">
        <f>居宅拠点!M328</f>
        <v>97</v>
      </c>
      <c r="N328" s="552">
        <f>地域包括拠点!K328</f>
        <v>49</v>
      </c>
      <c r="O328" s="552">
        <f>地域包括拠点!L328</f>
        <v>0</v>
      </c>
      <c r="P328" s="552">
        <f>地域包括拠点!M328</f>
        <v>49</v>
      </c>
      <c r="Q328" s="552">
        <f t="shared" si="16"/>
        <v>146</v>
      </c>
      <c r="R328" s="552">
        <f t="shared" si="17"/>
        <v>0</v>
      </c>
      <c r="S328" s="553">
        <f t="shared" si="18"/>
        <v>146</v>
      </c>
    </row>
    <row r="329" spans="1:19" ht="27.95" customHeight="1" thickBot="1" x14ac:dyDescent="0.2">
      <c r="A329" s="201"/>
      <c r="B329" s="80"/>
      <c r="C329" s="313"/>
      <c r="D329" s="314"/>
      <c r="E329" s="314"/>
      <c r="F329" s="718" t="s">
        <v>243</v>
      </c>
      <c r="G329" s="719"/>
      <c r="H329" s="719"/>
      <c r="I329" s="719"/>
      <c r="J329" s="744"/>
      <c r="K329" s="560">
        <f>居宅拠点!K329</f>
        <v>0</v>
      </c>
      <c r="L329" s="560">
        <f>居宅拠点!L329</f>
        <v>0</v>
      </c>
      <c r="M329" s="560">
        <f>居宅拠点!M329</f>
        <v>0</v>
      </c>
      <c r="N329" s="560">
        <f>地域包括拠点!K329</f>
        <v>0</v>
      </c>
      <c r="O329" s="560">
        <f>地域包括拠点!L329</f>
        <v>0</v>
      </c>
      <c r="P329" s="560">
        <f>地域包括拠点!M329</f>
        <v>0</v>
      </c>
      <c r="Q329" s="561">
        <f t="shared" si="16"/>
        <v>0</v>
      </c>
      <c r="R329" s="561">
        <f t="shared" si="17"/>
        <v>0</v>
      </c>
      <c r="S329" s="562">
        <f t="shared" si="18"/>
        <v>0</v>
      </c>
    </row>
    <row r="330" spans="1:19" ht="27.95" customHeight="1" thickBot="1" x14ac:dyDescent="0.2">
      <c r="A330" s="201"/>
      <c r="B330" s="80"/>
      <c r="C330" s="313"/>
      <c r="D330" s="314"/>
      <c r="E330" s="314"/>
      <c r="F330" s="350"/>
      <c r="G330" s="350"/>
      <c r="H330" s="350"/>
      <c r="I330" s="350"/>
      <c r="J330" s="350"/>
      <c r="K330" s="563"/>
      <c r="L330" s="563"/>
      <c r="M330" s="563"/>
      <c r="N330" s="563"/>
      <c r="O330" s="563"/>
      <c r="P330" s="563"/>
      <c r="Q330" s="563"/>
      <c r="R330" s="563"/>
      <c r="S330" s="563"/>
    </row>
    <row r="331" spans="1:19" ht="27.95" customHeight="1" x14ac:dyDescent="0.15">
      <c r="A331" s="201"/>
      <c r="B331" s="80"/>
      <c r="C331" s="313"/>
      <c r="D331" s="314"/>
      <c r="E331" s="314"/>
      <c r="F331" s="720" t="s">
        <v>244</v>
      </c>
      <c r="G331" s="721"/>
      <c r="H331" s="721"/>
      <c r="I331" s="721"/>
      <c r="J331" s="722"/>
      <c r="K331" s="564">
        <f>居宅拠点!K331</f>
        <v>8611</v>
      </c>
      <c r="L331" s="564">
        <f>居宅拠点!L331</f>
        <v>0</v>
      </c>
      <c r="M331" s="564">
        <f>居宅拠点!M331</f>
        <v>8611</v>
      </c>
      <c r="N331" s="564">
        <f>地域包括拠点!K331</f>
        <v>0</v>
      </c>
      <c r="O331" s="564">
        <f>地域包括拠点!L331</f>
        <v>0</v>
      </c>
      <c r="P331" s="564">
        <f>地域包括拠点!M331</f>
        <v>0</v>
      </c>
      <c r="Q331" s="557">
        <f t="shared" si="16"/>
        <v>8611</v>
      </c>
      <c r="R331" s="557">
        <f t="shared" si="17"/>
        <v>0</v>
      </c>
      <c r="S331" s="558">
        <f t="shared" si="18"/>
        <v>8611</v>
      </c>
    </row>
    <row r="332" spans="1:19" ht="27.95" customHeight="1" thickBot="1" x14ac:dyDescent="0.2">
      <c r="A332" s="315"/>
      <c r="B332" s="316"/>
      <c r="C332" s="317"/>
      <c r="D332" s="318"/>
      <c r="E332" s="318"/>
      <c r="F332" s="723" t="s">
        <v>245</v>
      </c>
      <c r="G332" s="724"/>
      <c r="H332" s="724"/>
      <c r="I332" s="724"/>
      <c r="J332" s="725"/>
      <c r="K332" s="560">
        <f>居宅拠点!K332</f>
        <v>8611</v>
      </c>
      <c r="L332" s="560">
        <f>居宅拠点!L332</f>
        <v>0</v>
      </c>
      <c r="M332" s="560">
        <f>居宅拠点!M332</f>
        <v>8611</v>
      </c>
      <c r="N332" s="560">
        <f>地域包括拠点!K332</f>
        <v>0</v>
      </c>
      <c r="O332" s="560">
        <f>地域包括拠点!L332</f>
        <v>0</v>
      </c>
      <c r="P332" s="560">
        <f>地域包括拠点!M332</f>
        <v>0</v>
      </c>
      <c r="Q332" s="552">
        <f t="shared" si="16"/>
        <v>8611</v>
      </c>
      <c r="R332" s="552">
        <f t="shared" si="17"/>
        <v>0</v>
      </c>
      <c r="S332" s="553">
        <f>SUM(M332+P332)</f>
        <v>8611</v>
      </c>
    </row>
  </sheetData>
  <sheetProtection password="F4BB" sheet="1" objects="1" scenarios="1"/>
  <mergeCells count="140">
    <mergeCell ref="F328:J328"/>
    <mergeCell ref="F329:J329"/>
    <mergeCell ref="F331:J331"/>
    <mergeCell ref="F332:J332"/>
    <mergeCell ref="H145:H166"/>
    <mergeCell ref="H167:H168"/>
    <mergeCell ref="H317:H318"/>
    <mergeCell ref="H319:H320"/>
    <mergeCell ref="H321:H322"/>
    <mergeCell ref="H323:H325"/>
    <mergeCell ref="H326:J326"/>
    <mergeCell ref="G327:J327"/>
    <mergeCell ref="H307:H308"/>
    <mergeCell ref="F308:F316"/>
    <mergeCell ref="H309:H310"/>
    <mergeCell ref="H311:H312"/>
    <mergeCell ref="H313:H314"/>
    <mergeCell ref="H315:H316"/>
    <mergeCell ref="H286:H287"/>
    <mergeCell ref="H288:H289"/>
    <mergeCell ref="H290:H292"/>
    <mergeCell ref="H293:J293"/>
    <mergeCell ref="G294:G326"/>
    <mergeCell ref="H294:H295"/>
    <mergeCell ref="H296:H297"/>
    <mergeCell ref="H298:H299"/>
    <mergeCell ref="H300:H306"/>
    <mergeCell ref="I303:I306"/>
    <mergeCell ref="H274:H275"/>
    <mergeCell ref="H276:H277"/>
    <mergeCell ref="H278:H279"/>
    <mergeCell ref="H280:H281"/>
    <mergeCell ref="H282:H283"/>
    <mergeCell ref="H284:H285"/>
    <mergeCell ref="H257:H258"/>
    <mergeCell ref="H259:H260"/>
    <mergeCell ref="H261:H262"/>
    <mergeCell ref="H263:J263"/>
    <mergeCell ref="H264:J264"/>
    <mergeCell ref="F265:F273"/>
    <mergeCell ref="G265:G293"/>
    <mergeCell ref="H265:H266"/>
    <mergeCell ref="H267:H273"/>
    <mergeCell ref="I270:I273"/>
    <mergeCell ref="H230:H240"/>
    <mergeCell ref="I231:I233"/>
    <mergeCell ref="I234:I240"/>
    <mergeCell ref="H241:H242"/>
    <mergeCell ref="H243:J243"/>
    <mergeCell ref="G244:G246"/>
    <mergeCell ref="H244:H245"/>
    <mergeCell ref="H246:H256"/>
    <mergeCell ref="I247:I249"/>
    <mergeCell ref="I250:I256"/>
    <mergeCell ref="H218:H219"/>
    <mergeCell ref="H220:J220"/>
    <mergeCell ref="H221:J221"/>
    <mergeCell ref="F222:F229"/>
    <mergeCell ref="G222:G223"/>
    <mergeCell ref="H222:H224"/>
    <mergeCell ref="H225:H227"/>
    <mergeCell ref="H228:H229"/>
    <mergeCell ref="H198:H199"/>
    <mergeCell ref="H200:H211"/>
    <mergeCell ref="I201:I211"/>
    <mergeCell ref="H212:H213"/>
    <mergeCell ref="H214:H217"/>
    <mergeCell ref="I215:I217"/>
    <mergeCell ref="I146:I148"/>
    <mergeCell ref="I152:I154"/>
    <mergeCell ref="I170:I172"/>
    <mergeCell ref="I174:I176"/>
    <mergeCell ref="F181:F190"/>
    <mergeCell ref="I184:I188"/>
    <mergeCell ref="H122:H126"/>
    <mergeCell ref="I124:I126"/>
    <mergeCell ref="H127:J127"/>
    <mergeCell ref="G128:G131"/>
    <mergeCell ref="H128:H144"/>
    <mergeCell ref="F129:F138"/>
    <mergeCell ref="I130:I133"/>
    <mergeCell ref="I134:I136"/>
    <mergeCell ref="I137:I139"/>
    <mergeCell ref="I142:I144"/>
    <mergeCell ref="H111:H115"/>
    <mergeCell ref="I112:I115"/>
    <mergeCell ref="H116:H117"/>
    <mergeCell ref="H118:H119"/>
    <mergeCell ref="H120:H121"/>
    <mergeCell ref="F97:F106"/>
    <mergeCell ref="G97:G98"/>
    <mergeCell ref="H101:H110"/>
    <mergeCell ref="I102:I104"/>
    <mergeCell ref="I105:I106"/>
    <mergeCell ref="I107:I110"/>
    <mergeCell ref="I60:I72"/>
    <mergeCell ref="I78:I86"/>
    <mergeCell ref="I87:I89"/>
    <mergeCell ref="I90:I95"/>
    <mergeCell ref="I96:I100"/>
    <mergeCell ref="G46:G56"/>
    <mergeCell ref="H46:H48"/>
    <mergeCell ref="C47:C48"/>
    <mergeCell ref="F47:F56"/>
    <mergeCell ref="H49:H51"/>
    <mergeCell ref="C53:C63"/>
    <mergeCell ref="D54:D63"/>
    <mergeCell ref="C11:C13"/>
    <mergeCell ref="I11:I13"/>
    <mergeCell ref="D12:D13"/>
    <mergeCell ref="H15:H28"/>
    <mergeCell ref="C16:C24"/>
    <mergeCell ref="I17:I22"/>
    <mergeCell ref="I23:I24"/>
    <mergeCell ref="I25:I28"/>
    <mergeCell ref="I54:I59"/>
    <mergeCell ref="A1:E1"/>
    <mergeCell ref="H1:P1"/>
    <mergeCell ref="A2:E2"/>
    <mergeCell ref="H2:J2"/>
    <mergeCell ref="H3:J3"/>
    <mergeCell ref="K3:M3"/>
    <mergeCell ref="N3:P3"/>
    <mergeCell ref="Q3:S3"/>
    <mergeCell ref="A5:A63"/>
    <mergeCell ref="B5:B63"/>
    <mergeCell ref="F5:F14"/>
    <mergeCell ref="G5:G15"/>
    <mergeCell ref="H5:H9"/>
    <mergeCell ref="C6:C9"/>
    <mergeCell ref="I6:I9"/>
    <mergeCell ref="D7:D9"/>
    <mergeCell ref="H10:H14"/>
    <mergeCell ref="H29:H45"/>
    <mergeCell ref="C30:C45"/>
    <mergeCell ref="I30:I31"/>
    <mergeCell ref="I32:I39"/>
    <mergeCell ref="D33:D38"/>
    <mergeCell ref="I40:I45"/>
    <mergeCell ref="D41:D43"/>
  </mergeCells>
  <phoneticPr fontId="1"/>
  <pageMargins left="0.39370078740157483" right="0" top="0" bottom="0" header="0.31496062992125984" footer="0.31496062992125984"/>
  <pageSetup paperSize="8" scale="65" orientation="landscape" r:id="rId1"/>
  <headerFooter>
    <oddFooter>&amp;C&amp;P</oddFooter>
  </headerFooter>
  <rowBreaks count="7" manualBreakCount="7">
    <brk id="45" max="24" man="1"/>
    <brk id="86" max="24" man="1"/>
    <brk id="127" max="24" man="1"/>
    <brk id="166" max="18" man="1"/>
    <brk id="211" max="24" man="1"/>
    <brk id="256" max="24" man="1"/>
    <brk id="293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2"/>
  <sheetViews>
    <sheetView topLeftCell="F1" zoomScaleNormal="100" workbookViewId="0">
      <selection activeCell="F1" sqref="F1"/>
    </sheetView>
  </sheetViews>
  <sheetFormatPr defaultRowHeight="17.25" x14ac:dyDescent="0.15"/>
  <cols>
    <col min="1" max="2" width="6.25" hidden="1" customWidth="1"/>
    <col min="3" max="3" width="30.625" style="4" hidden="1" customWidth="1"/>
    <col min="4" max="5" width="30.625" style="42" hidden="1" customWidth="1"/>
    <col min="6" max="7" width="4.125" style="42" customWidth="1"/>
    <col min="8" max="8" width="28.25" style="278" customWidth="1"/>
    <col min="9" max="9" width="34" style="278" customWidth="1"/>
    <col min="10" max="10" width="35.5" style="266" customWidth="1"/>
    <col min="11" max="13" width="13.625" customWidth="1"/>
  </cols>
  <sheetData>
    <row r="1" spans="1:13" ht="31.5" customHeight="1" x14ac:dyDescent="0.15">
      <c r="A1" s="657"/>
      <c r="B1" s="658"/>
      <c r="C1" s="658"/>
      <c r="D1" s="658"/>
      <c r="E1" s="658"/>
      <c r="F1" s="336"/>
      <c r="G1" s="336"/>
      <c r="H1" s="749" t="s">
        <v>718</v>
      </c>
      <c r="I1" s="749"/>
      <c r="J1" s="749"/>
      <c r="K1" s="749"/>
      <c r="L1" s="749"/>
      <c r="M1" s="749"/>
    </row>
    <row r="2" spans="1:13" ht="20.100000000000001" customHeight="1" thickBot="1" x14ac:dyDescent="0.2">
      <c r="A2" s="659"/>
      <c r="B2" s="659"/>
      <c r="C2" s="659"/>
      <c r="D2" s="659"/>
      <c r="E2" s="659"/>
      <c r="F2" s="337"/>
      <c r="G2" s="337"/>
      <c r="H2" s="626" t="s">
        <v>692</v>
      </c>
      <c r="I2" s="626"/>
      <c r="J2" s="626"/>
      <c r="K2" t="s">
        <v>709</v>
      </c>
      <c r="M2" t="s">
        <v>696</v>
      </c>
    </row>
    <row r="3" spans="1:13" ht="27.95" customHeight="1" thickBot="1" x14ac:dyDescent="0.2">
      <c r="A3" s="312"/>
      <c r="B3" s="343"/>
      <c r="C3" s="343"/>
      <c r="D3" s="343"/>
      <c r="E3" s="343"/>
      <c r="F3" s="321" t="s">
        <v>698</v>
      </c>
      <c r="G3" s="320"/>
      <c r="H3" s="732" t="s">
        <v>694</v>
      </c>
      <c r="I3" s="732"/>
      <c r="J3" s="732"/>
      <c r="K3" s="737" t="s">
        <v>719</v>
      </c>
      <c r="L3" s="730"/>
      <c r="M3" s="731"/>
    </row>
    <row r="4" spans="1:13" ht="27.95" customHeight="1" thickBot="1" x14ac:dyDescent="0.2">
      <c r="A4" s="1"/>
      <c r="B4" s="1"/>
      <c r="C4" s="341" t="s">
        <v>0</v>
      </c>
      <c r="D4" s="26" t="s">
        <v>1</v>
      </c>
      <c r="E4" s="344" t="s">
        <v>2</v>
      </c>
      <c r="F4" s="342"/>
      <c r="G4" s="339"/>
      <c r="H4" s="273" t="s">
        <v>682</v>
      </c>
      <c r="I4" s="273" t="s">
        <v>683</v>
      </c>
      <c r="J4" s="61" t="s">
        <v>684</v>
      </c>
      <c r="K4" s="442" t="s">
        <v>691</v>
      </c>
      <c r="L4" s="442" t="s">
        <v>689</v>
      </c>
      <c r="M4" s="443" t="s">
        <v>690</v>
      </c>
    </row>
    <row r="5" spans="1:13" ht="27.95" customHeight="1" x14ac:dyDescent="0.15">
      <c r="A5" s="660" t="s">
        <v>3</v>
      </c>
      <c r="B5" s="660" t="s">
        <v>4</v>
      </c>
      <c r="C5" s="2" t="s">
        <v>5</v>
      </c>
      <c r="D5" s="27"/>
      <c r="E5" s="32"/>
      <c r="F5" s="701" t="s">
        <v>677</v>
      </c>
      <c r="G5" s="694" t="s">
        <v>4</v>
      </c>
      <c r="H5" s="632" t="s">
        <v>5</v>
      </c>
      <c r="I5" s="273"/>
      <c r="J5" s="61"/>
      <c r="K5" s="326">
        <f>SUM(K6)</f>
        <v>0</v>
      </c>
      <c r="L5" s="326">
        <f>SUM(L6)</f>
        <v>0</v>
      </c>
      <c r="M5" s="327">
        <f>SUM(K5-L5)</f>
        <v>0</v>
      </c>
    </row>
    <row r="6" spans="1:13" ht="27.95" customHeight="1" x14ac:dyDescent="0.15">
      <c r="A6" s="660"/>
      <c r="B6" s="660"/>
      <c r="C6" s="662"/>
      <c r="D6" s="28" t="s">
        <v>5</v>
      </c>
      <c r="E6" s="33"/>
      <c r="F6" s="701"/>
      <c r="G6" s="694"/>
      <c r="H6" s="633"/>
      <c r="I6" s="695" t="s">
        <v>5</v>
      </c>
      <c r="J6" s="61"/>
      <c r="K6" s="326">
        <f>SUM(K7+K8+K9)</f>
        <v>0</v>
      </c>
      <c r="L6" s="326">
        <f>SUM(L7+L8+L9)</f>
        <v>0</v>
      </c>
      <c r="M6" s="327">
        <f t="shared" ref="M6:M69" si="0">SUM(K6-L6)</f>
        <v>0</v>
      </c>
    </row>
    <row r="7" spans="1:13" ht="27.95" customHeight="1" x14ac:dyDescent="0.15">
      <c r="A7" s="660"/>
      <c r="B7" s="660"/>
      <c r="C7" s="663"/>
      <c r="D7" s="665"/>
      <c r="E7" s="33" t="s">
        <v>6</v>
      </c>
      <c r="F7" s="701"/>
      <c r="G7" s="694"/>
      <c r="H7" s="633"/>
      <c r="I7" s="696"/>
      <c r="J7" s="265" t="s">
        <v>358</v>
      </c>
      <c r="K7" s="326">
        <v>0</v>
      </c>
      <c r="L7" s="326">
        <v>0</v>
      </c>
      <c r="M7" s="327">
        <f t="shared" si="0"/>
        <v>0</v>
      </c>
    </row>
    <row r="8" spans="1:13" ht="27.95" customHeight="1" x14ac:dyDescent="0.15">
      <c r="A8" s="660"/>
      <c r="B8" s="660"/>
      <c r="C8" s="663"/>
      <c r="D8" s="666"/>
      <c r="E8" s="33" t="s">
        <v>7</v>
      </c>
      <c r="F8" s="701"/>
      <c r="G8" s="694"/>
      <c r="H8" s="633"/>
      <c r="I8" s="696"/>
      <c r="J8" s="265" t="s">
        <v>359</v>
      </c>
      <c r="K8" s="326">
        <v>0</v>
      </c>
      <c r="L8" s="326">
        <v>0</v>
      </c>
      <c r="M8" s="327">
        <f t="shared" si="0"/>
        <v>0</v>
      </c>
    </row>
    <row r="9" spans="1:13" ht="27.95" customHeight="1" x14ac:dyDescent="0.15">
      <c r="A9" s="660"/>
      <c r="B9" s="660"/>
      <c r="C9" s="664"/>
      <c r="D9" s="667"/>
      <c r="E9" s="33" t="s">
        <v>8</v>
      </c>
      <c r="F9" s="701"/>
      <c r="G9" s="694"/>
      <c r="H9" s="635"/>
      <c r="I9" s="697"/>
      <c r="J9" s="265" t="s">
        <v>360</v>
      </c>
      <c r="K9" s="326">
        <v>0</v>
      </c>
      <c r="L9" s="326">
        <v>0</v>
      </c>
      <c r="M9" s="327">
        <f t="shared" si="0"/>
        <v>0</v>
      </c>
    </row>
    <row r="10" spans="1:13" ht="27.95" customHeight="1" x14ac:dyDescent="0.15">
      <c r="A10" s="660"/>
      <c r="B10" s="660"/>
      <c r="C10" s="3" t="s">
        <v>9</v>
      </c>
      <c r="D10" s="28"/>
      <c r="E10" s="33"/>
      <c r="F10" s="701"/>
      <c r="G10" s="694"/>
      <c r="H10" s="632" t="s">
        <v>9</v>
      </c>
      <c r="I10" s="273"/>
      <c r="J10" s="265"/>
      <c r="K10" s="326">
        <f>SUM(K11+K14)</f>
        <v>0</v>
      </c>
      <c r="L10" s="326">
        <f>SUM(L11+L14)</f>
        <v>0</v>
      </c>
      <c r="M10" s="327">
        <f t="shared" si="0"/>
        <v>0</v>
      </c>
    </row>
    <row r="11" spans="1:13" ht="27.95" customHeight="1" x14ac:dyDescent="0.15">
      <c r="A11" s="660"/>
      <c r="B11" s="660"/>
      <c r="C11" s="662"/>
      <c r="D11" s="28" t="s">
        <v>9</v>
      </c>
      <c r="E11" s="33"/>
      <c r="F11" s="701"/>
      <c r="G11" s="694"/>
      <c r="H11" s="633"/>
      <c r="I11" s="695" t="s">
        <v>9</v>
      </c>
      <c r="J11" s="265"/>
      <c r="K11" s="326">
        <f>SUM(K12+K13)</f>
        <v>0</v>
      </c>
      <c r="L11" s="326">
        <f>SUM(L12+L13)</f>
        <v>0</v>
      </c>
      <c r="M11" s="327">
        <f t="shared" si="0"/>
        <v>0</v>
      </c>
    </row>
    <row r="12" spans="1:13" ht="27.95" customHeight="1" x14ac:dyDescent="0.15">
      <c r="A12" s="660"/>
      <c r="B12" s="660"/>
      <c r="C12" s="663"/>
      <c r="D12" s="665"/>
      <c r="E12" s="33" t="s">
        <v>10</v>
      </c>
      <c r="F12" s="701"/>
      <c r="G12" s="694"/>
      <c r="H12" s="633"/>
      <c r="I12" s="696"/>
      <c r="J12" s="265" t="s">
        <v>362</v>
      </c>
      <c r="K12" s="326">
        <v>0</v>
      </c>
      <c r="L12" s="326">
        <v>0</v>
      </c>
      <c r="M12" s="327">
        <f t="shared" si="0"/>
        <v>0</v>
      </c>
    </row>
    <row r="13" spans="1:13" ht="27.95" customHeight="1" x14ac:dyDescent="0.15">
      <c r="A13" s="660"/>
      <c r="B13" s="660"/>
      <c r="C13" s="664"/>
      <c r="D13" s="667"/>
      <c r="E13" s="33" t="s">
        <v>11</v>
      </c>
      <c r="F13" s="701"/>
      <c r="G13" s="694"/>
      <c r="H13" s="633"/>
      <c r="I13" s="697"/>
      <c r="J13" s="265" t="s">
        <v>838</v>
      </c>
      <c r="K13" s="326">
        <v>0</v>
      </c>
      <c r="L13" s="326">
        <v>0</v>
      </c>
      <c r="M13" s="327">
        <f t="shared" si="0"/>
        <v>0</v>
      </c>
    </row>
    <row r="14" spans="1:13" ht="27.95" customHeight="1" x14ac:dyDescent="0.15">
      <c r="A14" s="660"/>
      <c r="B14" s="660"/>
      <c r="C14" s="338"/>
      <c r="D14" s="340"/>
      <c r="E14" s="33"/>
      <c r="F14" s="701"/>
      <c r="G14" s="694"/>
      <c r="H14" s="635"/>
      <c r="I14" s="273" t="s">
        <v>364</v>
      </c>
      <c r="J14" s="61"/>
      <c r="K14" s="326">
        <v>0</v>
      </c>
      <c r="L14" s="326">
        <v>0</v>
      </c>
      <c r="M14" s="327">
        <f t="shared" si="0"/>
        <v>0</v>
      </c>
    </row>
    <row r="15" spans="1:13" ht="27.95" customHeight="1" x14ac:dyDescent="0.15">
      <c r="A15" s="660"/>
      <c r="B15" s="660"/>
      <c r="C15" s="3" t="s">
        <v>12</v>
      </c>
      <c r="D15" s="28"/>
      <c r="E15" s="33"/>
      <c r="F15" s="290"/>
      <c r="G15" s="694"/>
      <c r="H15" s="632" t="s">
        <v>12</v>
      </c>
      <c r="I15" s="273"/>
      <c r="J15" s="61"/>
      <c r="K15" s="326">
        <f>SUM(K16+K17+K23+K25)</f>
        <v>0</v>
      </c>
      <c r="L15" s="326">
        <f>SUM(L16+L17+L23+L25)</f>
        <v>0</v>
      </c>
      <c r="M15" s="327">
        <f t="shared" si="0"/>
        <v>0</v>
      </c>
    </row>
    <row r="16" spans="1:13" ht="27.95" customHeight="1" x14ac:dyDescent="0.15">
      <c r="A16" s="660"/>
      <c r="B16" s="660"/>
      <c r="C16" s="663"/>
      <c r="D16" s="28" t="s">
        <v>13</v>
      </c>
      <c r="E16" s="33"/>
      <c r="F16" s="290"/>
      <c r="G16" s="288"/>
      <c r="H16" s="633"/>
      <c r="I16" s="273" t="s">
        <v>13</v>
      </c>
      <c r="J16" s="61"/>
      <c r="K16" s="326">
        <v>0</v>
      </c>
      <c r="L16" s="326">
        <v>0</v>
      </c>
      <c r="M16" s="327">
        <f t="shared" si="0"/>
        <v>0</v>
      </c>
    </row>
    <row r="17" spans="1:13" ht="27.95" customHeight="1" x14ac:dyDescent="0.15">
      <c r="A17" s="660"/>
      <c r="B17" s="660"/>
      <c r="C17" s="663"/>
      <c r="D17" s="28" t="s">
        <v>14</v>
      </c>
      <c r="E17" s="33"/>
      <c r="F17" s="290"/>
      <c r="G17" s="288"/>
      <c r="H17" s="633"/>
      <c r="I17" s="695" t="s">
        <v>14</v>
      </c>
      <c r="J17" s="61"/>
      <c r="K17" s="326">
        <f>SUM(K18+K19+K20+K21+K22)</f>
        <v>0</v>
      </c>
      <c r="L17" s="326">
        <f>SUM(L18+L19+L20+L21+L22)</f>
        <v>0</v>
      </c>
      <c r="M17" s="327">
        <f t="shared" si="0"/>
        <v>0</v>
      </c>
    </row>
    <row r="18" spans="1:13" ht="27.95" customHeight="1" x14ac:dyDescent="0.15">
      <c r="A18" s="660"/>
      <c r="B18" s="660"/>
      <c r="C18" s="663"/>
      <c r="D18" s="28"/>
      <c r="E18" s="33" t="s">
        <v>14</v>
      </c>
      <c r="F18" s="290"/>
      <c r="G18" s="288"/>
      <c r="H18" s="633"/>
      <c r="I18" s="696"/>
      <c r="J18" s="61" t="s">
        <v>365</v>
      </c>
      <c r="K18" s="326">
        <v>0</v>
      </c>
      <c r="L18" s="326">
        <v>0</v>
      </c>
      <c r="M18" s="327">
        <f t="shared" si="0"/>
        <v>0</v>
      </c>
    </row>
    <row r="19" spans="1:13" ht="27.95" customHeight="1" x14ac:dyDescent="0.15">
      <c r="A19" s="660"/>
      <c r="B19" s="660"/>
      <c r="C19" s="663"/>
      <c r="D19" s="28"/>
      <c r="E19" s="33"/>
      <c r="F19" s="290"/>
      <c r="G19" s="288"/>
      <c r="H19" s="633"/>
      <c r="I19" s="696"/>
      <c r="J19" s="61" t="s">
        <v>366</v>
      </c>
      <c r="K19" s="326">
        <v>0</v>
      </c>
      <c r="L19" s="326">
        <v>0</v>
      </c>
      <c r="M19" s="327">
        <f t="shared" si="0"/>
        <v>0</v>
      </c>
    </row>
    <row r="20" spans="1:13" ht="27.95" customHeight="1" x14ac:dyDescent="0.15">
      <c r="A20" s="660"/>
      <c r="B20" s="660"/>
      <c r="C20" s="663"/>
      <c r="D20" s="28"/>
      <c r="E20" s="33"/>
      <c r="F20" s="290"/>
      <c r="G20" s="288"/>
      <c r="H20" s="633"/>
      <c r="I20" s="696"/>
      <c r="J20" s="61" t="s">
        <v>367</v>
      </c>
      <c r="K20" s="326">
        <v>0</v>
      </c>
      <c r="L20" s="326">
        <v>0</v>
      </c>
      <c r="M20" s="327">
        <f t="shared" si="0"/>
        <v>0</v>
      </c>
    </row>
    <row r="21" spans="1:13" ht="27.95" customHeight="1" x14ac:dyDescent="0.15">
      <c r="A21" s="660"/>
      <c r="B21" s="660"/>
      <c r="C21" s="663"/>
      <c r="D21" s="28"/>
      <c r="E21" s="33"/>
      <c r="F21" s="290"/>
      <c r="G21" s="288"/>
      <c r="H21" s="633"/>
      <c r="I21" s="696"/>
      <c r="J21" s="61" t="s">
        <v>604</v>
      </c>
      <c r="K21" s="326">
        <v>0</v>
      </c>
      <c r="L21" s="326">
        <v>0</v>
      </c>
      <c r="M21" s="327">
        <f t="shared" si="0"/>
        <v>0</v>
      </c>
    </row>
    <row r="22" spans="1:13" ht="27.95" customHeight="1" x14ac:dyDescent="0.15">
      <c r="A22" s="660"/>
      <c r="B22" s="660"/>
      <c r="C22" s="663"/>
      <c r="D22" s="28"/>
      <c r="E22" s="33"/>
      <c r="F22" s="290"/>
      <c r="G22" s="288"/>
      <c r="H22" s="633"/>
      <c r="I22" s="697"/>
      <c r="J22" s="61" t="s">
        <v>15</v>
      </c>
      <c r="K22" s="326">
        <v>0</v>
      </c>
      <c r="L22" s="326">
        <v>0</v>
      </c>
      <c r="M22" s="327">
        <f t="shared" si="0"/>
        <v>0</v>
      </c>
    </row>
    <row r="23" spans="1:13" ht="27.95" customHeight="1" x14ac:dyDescent="0.15">
      <c r="A23" s="660"/>
      <c r="B23" s="660"/>
      <c r="C23" s="663"/>
      <c r="D23" s="28" t="s">
        <v>15</v>
      </c>
      <c r="E23" s="33"/>
      <c r="F23" s="290"/>
      <c r="G23" s="288"/>
      <c r="H23" s="633"/>
      <c r="I23" s="695" t="s">
        <v>15</v>
      </c>
      <c r="J23" s="61"/>
      <c r="K23" s="326">
        <f>SUM(K24)</f>
        <v>0</v>
      </c>
      <c r="L23" s="326">
        <f>SUM(L24)</f>
        <v>0</v>
      </c>
      <c r="M23" s="327">
        <f t="shared" si="0"/>
        <v>0</v>
      </c>
    </row>
    <row r="24" spans="1:13" ht="27.95" customHeight="1" x14ac:dyDescent="0.15">
      <c r="A24" s="660"/>
      <c r="B24" s="660"/>
      <c r="C24" s="664"/>
      <c r="D24" s="28"/>
      <c r="E24" s="33" t="s">
        <v>15</v>
      </c>
      <c r="F24" s="290"/>
      <c r="G24" s="288"/>
      <c r="H24" s="633"/>
      <c r="I24" s="697"/>
      <c r="J24" s="265" t="s">
        <v>15</v>
      </c>
      <c r="K24" s="326">
        <v>0</v>
      </c>
      <c r="L24" s="326">
        <v>0</v>
      </c>
      <c r="M24" s="327">
        <f t="shared" si="0"/>
        <v>0</v>
      </c>
    </row>
    <row r="25" spans="1:13" ht="27.95" customHeight="1" x14ac:dyDescent="0.15">
      <c r="A25" s="660"/>
      <c r="B25" s="660"/>
      <c r="C25" s="338"/>
      <c r="D25" s="28"/>
      <c r="E25" s="33"/>
      <c r="F25" s="290"/>
      <c r="G25" s="288"/>
      <c r="H25" s="633"/>
      <c r="I25" s="695" t="s">
        <v>29</v>
      </c>
      <c r="J25" s="265"/>
      <c r="K25" s="326">
        <f>SUM(K26+K27+K28)</f>
        <v>0</v>
      </c>
      <c r="L25" s="326">
        <f>SUM(L26+L27+L28)</f>
        <v>0</v>
      </c>
      <c r="M25" s="327">
        <f t="shared" si="0"/>
        <v>0</v>
      </c>
    </row>
    <row r="26" spans="1:13" ht="27.95" customHeight="1" x14ac:dyDescent="0.15">
      <c r="A26" s="660"/>
      <c r="B26" s="660"/>
      <c r="C26" s="338"/>
      <c r="D26" s="28"/>
      <c r="E26" s="33"/>
      <c r="F26" s="290"/>
      <c r="G26" s="288"/>
      <c r="H26" s="633"/>
      <c r="I26" s="696"/>
      <c r="J26" s="265" t="s">
        <v>370</v>
      </c>
      <c r="K26" s="326">
        <v>0</v>
      </c>
      <c r="L26" s="326">
        <v>0</v>
      </c>
      <c r="M26" s="327">
        <f t="shared" si="0"/>
        <v>0</v>
      </c>
    </row>
    <row r="27" spans="1:13" ht="27.95" customHeight="1" x14ac:dyDescent="0.15">
      <c r="A27" s="660"/>
      <c r="B27" s="660"/>
      <c r="C27" s="338"/>
      <c r="D27" s="28"/>
      <c r="E27" s="33"/>
      <c r="F27" s="290"/>
      <c r="G27" s="288"/>
      <c r="H27" s="633"/>
      <c r="I27" s="696"/>
      <c r="J27" s="265" t="s">
        <v>371</v>
      </c>
      <c r="K27" s="326">
        <v>0</v>
      </c>
      <c r="L27" s="326">
        <v>0</v>
      </c>
      <c r="M27" s="327">
        <f t="shared" si="0"/>
        <v>0</v>
      </c>
    </row>
    <row r="28" spans="1:13" ht="27.95" customHeight="1" x14ac:dyDescent="0.15">
      <c r="A28" s="660"/>
      <c r="B28" s="660"/>
      <c r="C28" s="338"/>
      <c r="D28" s="28"/>
      <c r="E28" s="33"/>
      <c r="F28" s="290"/>
      <c r="G28" s="288"/>
      <c r="H28" s="635"/>
      <c r="I28" s="697"/>
      <c r="J28" s="265" t="s">
        <v>380</v>
      </c>
      <c r="K28" s="326">
        <v>0</v>
      </c>
      <c r="L28" s="326">
        <v>0</v>
      </c>
      <c r="M28" s="327">
        <f t="shared" si="0"/>
        <v>0</v>
      </c>
    </row>
    <row r="29" spans="1:13" ht="27.95" customHeight="1" x14ac:dyDescent="0.15">
      <c r="A29" s="660"/>
      <c r="B29" s="660"/>
      <c r="C29" s="3" t="s">
        <v>16</v>
      </c>
      <c r="D29" s="28"/>
      <c r="E29" s="33"/>
      <c r="F29" s="290"/>
      <c r="G29" s="288"/>
      <c r="H29" s="632" t="s">
        <v>16</v>
      </c>
      <c r="I29" s="273"/>
      <c r="J29" s="61"/>
      <c r="K29" s="363">
        <f>SUM(K30+K32+K40)</f>
        <v>400</v>
      </c>
      <c r="L29" s="363">
        <f>SUM(L30+L32+L40)</f>
        <v>0</v>
      </c>
      <c r="M29" s="364">
        <f t="shared" si="0"/>
        <v>400</v>
      </c>
    </row>
    <row r="30" spans="1:13" ht="27.95" customHeight="1" x14ac:dyDescent="0.15">
      <c r="A30" s="660"/>
      <c r="B30" s="660"/>
      <c r="C30" s="663"/>
      <c r="D30" s="28"/>
      <c r="E30" s="33" t="s">
        <v>17</v>
      </c>
      <c r="F30" s="290"/>
      <c r="G30" s="288"/>
      <c r="H30" s="633"/>
      <c r="I30" s="695" t="s">
        <v>17</v>
      </c>
      <c r="J30" s="61"/>
      <c r="K30" s="326">
        <f>SUM(K31)</f>
        <v>0</v>
      </c>
      <c r="L30" s="326">
        <f>SUM(L31)</f>
        <v>0</v>
      </c>
      <c r="M30" s="327">
        <f t="shared" si="0"/>
        <v>0</v>
      </c>
    </row>
    <row r="31" spans="1:13" ht="27.95" customHeight="1" x14ac:dyDescent="0.15">
      <c r="A31" s="660"/>
      <c r="B31" s="660"/>
      <c r="C31" s="663"/>
      <c r="D31" s="28"/>
      <c r="E31" s="33"/>
      <c r="F31" s="290"/>
      <c r="G31" s="288"/>
      <c r="H31" s="633"/>
      <c r="I31" s="697"/>
      <c r="J31" s="265" t="s">
        <v>17</v>
      </c>
      <c r="K31" s="326">
        <v>0</v>
      </c>
      <c r="L31" s="326">
        <v>0</v>
      </c>
      <c r="M31" s="327">
        <f t="shared" si="0"/>
        <v>0</v>
      </c>
    </row>
    <row r="32" spans="1:13" ht="27.95" customHeight="1" x14ac:dyDescent="0.15">
      <c r="A32" s="660"/>
      <c r="B32" s="660"/>
      <c r="C32" s="663"/>
      <c r="D32" s="28" t="s">
        <v>18</v>
      </c>
      <c r="E32" s="33"/>
      <c r="F32" s="290"/>
      <c r="G32" s="288"/>
      <c r="H32" s="633"/>
      <c r="I32" s="695" t="s">
        <v>18</v>
      </c>
      <c r="J32" s="265"/>
      <c r="K32" s="354">
        <f>SUM(K33+K34+K35+K36+K37+K38+K39)</f>
        <v>400</v>
      </c>
      <c r="L32" s="326">
        <f>SUM(L33+L34+L35+L36+L37+L38+L39)</f>
        <v>0</v>
      </c>
      <c r="M32" s="355">
        <f t="shared" si="0"/>
        <v>400</v>
      </c>
    </row>
    <row r="33" spans="1:13" ht="27.95" customHeight="1" x14ac:dyDescent="0.15">
      <c r="A33" s="660"/>
      <c r="B33" s="660"/>
      <c r="C33" s="663"/>
      <c r="D33" s="666"/>
      <c r="E33" s="33" t="s">
        <v>19</v>
      </c>
      <c r="F33" s="290"/>
      <c r="G33" s="288"/>
      <c r="H33" s="633"/>
      <c r="I33" s="696"/>
      <c r="J33" s="265" t="s">
        <v>372</v>
      </c>
      <c r="K33" s="326">
        <v>0</v>
      </c>
      <c r="L33" s="326">
        <v>0</v>
      </c>
      <c r="M33" s="327">
        <f t="shared" si="0"/>
        <v>0</v>
      </c>
    </row>
    <row r="34" spans="1:13" ht="27.95" customHeight="1" x14ac:dyDescent="0.15">
      <c r="A34" s="660"/>
      <c r="B34" s="660"/>
      <c r="C34" s="663"/>
      <c r="D34" s="666"/>
      <c r="E34" s="33" t="s">
        <v>20</v>
      </c>
      <c r="F34" s="290"/>
      <c r="G34" s="288"/>
      <c r="H34" s="633"/>
      <c r="I34" s="696"/>
      <c r="J34" s="265" t="s">
        <v>593</v>
      </c>
      <c r="K34" s="326">
        <v>0</v>
      </c>
      <c r="L34" s="326">
        <v>0</v>
      </c>
      <c r="M34" s="327">
        <f t="shared" si="0"/>
        <v>0</v>
      </c>
    </row>
    <row r="35" spans="1:13" ht="27.95" customHeight="1" x14ac:dyDescent="0.15">
      <c r="A35" s="660"/>
      <c r="B35" s="660"/>
      <c r="C35" s="663"/>
      <c r="D35" s="666"/>
      <c r="E35" s="33" t="s">
        <v>21</v>
      </c>
      <c r="F35" s="290"/>
      <c r="G35" s="288"/>
      <c r="H35" s="633"/>
      <c r="I35" s="696"/>
      <c r="J35" s="265" t="s">
        <v>373</v>
      </c>
      <c r="K35" s="326">
        <v>0</v>
      </c>
      <c r="L35" s="326">
        <v>0</v>
      </c>
      <c r="M35" s="327">
        <f t="shared" si="0"/>
        <v>0</v>
      </c>
    </row>
    <row r="36" spans="1:13" ht="27.95" customHeight="1" x14ac:dyDescent="0.15">
      <c r="A36" s="660"/>
      <c r="B36" s="660"/>
      <c r="C36" s="663"/>
      <c r="D36" s="666"/>
      <c r="E36" s="33" t="s">
        <v>246</v>
      </c>
      <c r="F36" s="290"/>
      <c r="G36" s="288"/>
      <c r="H36" s="633"/>
      <c r="I36" s="696"/>
      <c r="J36" s="265" t="s">
        <v>374</v>
      </c>
      <c r="K36" s="354">
        <v>400</v>
      </c>
      <c r="L36" s="326">
        <v>0</v>
      </c>
      <c r="M36" s="355">
        <f t="shared" si="0"/>
        <v>400</v>
      </c>
    </row>
    <row r="37" spans="1:13" ht="27.95" customHeight="1" x14ac:dyDescent="0.15">
      <c r="A37" s="660"/>
      <c r="B37" s="660"/>
      <c r="C37" s="663"/>
      <c r="D37" s="666"/>
      <c r="E37" s="33" t="s">
        <v>22</v>
      </c>
      <c r="F37" s="290"/>
      <c r="G37" s="288"/>
      <c r="H37" s="633"/>
      <c r="I37" s="696"/>
      <c r="J37" s="265" t="s">
        <v>375</v>
      </c>
      <c r="K37" s="326">
        <v>0</v>
      </c>
      <c r="L37" s="326">
        <v>0</v>
      </c>
      <c r="M37" s="327">
        <f t="shared" si="0"/>
        <v>0</v>
      </c>
    </row>
    <row r="38" spans="1:13" ht="27.95" customHeight="1" x14ac:dyDescent="0.15">
      <c r="A38" s="660"/>
      <c r="B38" s="660"/>
      <c r="C38" s="663"/>
      <c r="D38" s="667"/>
      <c r="E38" s="33"/>
      <c r="F38" s="290"/>
      <c r="G38" s="288"/>
      <c r="H38" s="633"/>
      <c r="I38" s="696"/>
      <c r="J38" s="265" t="s">
        <v>584</v>
      </c>
      <c r="K38" s="326">
        <v>0</v>
      </c>
      <c r="L38" s="326">
        <v>0</v>
      </c>
      <c r="M38" s="327">
        <f t="shared" si="0"/>
        <v>0</v>
      </c>
    </row>
    <row r="39" spans="1:13" ht="27.95" customHeight="1" x14ac:dyDescent="0.15">
      <c r="A39" s="660"/>
      <c r="B39" s="660"/>
      <c r="C39" s="663"/>
      <c r="D39" s="340"/>
      <c r="E39" s="33"/>
      <c r="F39" s="290"/>
      <c r="G39" s="288"/>
      <c r="H39" s="633"/>
      <c r="I39" s="697"/>
      <c r="J39" s="265" t="s">
        <v>378</v>
      </c>
      <c r="K39" s="326">
        <v>0</v>
      </c>
      <c r="L39" s="326">
        <v>0</v>
      </c>
      <c r="M39" s="327">
        <f t="shared" si="0"/>
        <v>0</v>
      </c>
    </row>
    <row r="40" spans="1:13" ht="27.95" customHeight="1" x14ac:dyDescent="0.15">
      <c r="A40" s="660"/>
      <c r="B40" s="660"/>
      <c r="C40" s="663"/>
      <c r="D40" s="28" t="s">
        <v>23</v>
      </c>
      <c r="E40" s="33"/>
      <c r="F40" s="290"/>
      <c r="G40" s="288"/>
      <c r="H40" s="633"/>
      <c r="I40" s="695" t="s">
        <v>23</v>
      </c>
      <c r="J40" s="265"/>
      <c r="K40" s="326">
        <f>SUM(K41+K42+K43+K44+K45)</f>
        <v>0</v>
      </c>
      <c r="L40" s="326">
        <f>SUM(L41+L42+L43+L44+L45)</f>
        <v>0</v>
      </c>
      <c r="M40" s="327">
        <f t="shared" si="0"/>
        <v>0</v>
      </c>
    </row>
    <row r="41" spans="1:13" ht="27.95" customHeight="1" x14ac:dyDescent="0.15">
      <c r="A41" s="660"/>
      <c r="B41" s="660"/>
      <c r="C41" s="663"/>
      <c r="D41" s="665"/>
      <c r="E41" s="33" t="s">
        <v>23</v>
      </c>
      <c r="F41" s="290"/>
      <c r="G41" s="288"/>
      <c r="H41" s="633"/>
      <c r="I41" s="696"/>
      <c r="J41" s="265" t="s">
        <v>23</v>
      </c>
      <c r="K41" s="326">
        <v>0</v>
      </c>
      <c r="L41" s="326">
        <v>0</v>
      </c>
      <c r="M41" s="327">
        <f t="shared" si="0"/>
        <v>0</v>
      </c>
    </row>
    <row r="42" spans="1:13" ht="27.95" customHeight="1" x14ac:dyDescent="0.15">
      <c r="A42" s="660"/>
      <c r="B42" s="660"/>
      <c r="C42" s="663"/>
      <c r="D42" s="666"/>
      <c r="E42" s="33" t="s">
        <v>569</v>
      </c>
      <c r="F42" s="290"/>
      <c r="G42" s="288"/>
      <c r="H42" s="633"/>
      <c r="I42" s="696"/>
      <c r="J42" s="265" t="s">
        <v>376</v>
      </c>
      <c r="K42" s="326">
        <v>0</v>
      </c>
      <c r="L42" s="326">
        <v>0</v>
      </c>
      <c r="M42" s="327">
        <f t="shared" si="0"/>
        <v>0</v>
      </c>
    </row>
    <row r="43" spans="1:13" ht="27.95" customHeight="1" x14ac:dyDescent="0.15">
      <c r="A43" s="660"/>
      <c r="B43" s="660"/>
      <c r="C43" s="663"/>
      <c r="D43" s="667"/>
      <c r="E43" s="33" t="s">
        <v>24</v>
      </c>
      <c r="F43" s="290"/>
      <c r="G43" s="288"/>
      <c r="H43" s="633"/>
      <c r="I43" s="696"/>
      <c r="J43" s="265" t="s">
        <v>377</v>
      </c>
      <c r="K43" s="326">
        <v>0</v>
      </c>
      <c r="L43" s="326">
        <v>0</v>
      </c>
      <c r="M43" s="327">
        <f t="shared" si="0"/>
        <v>0</v>
      </c>
    </row>
    <row r="44" spans="1:13" ht="27.95" customHeight="1" x14ac:dyDescent="0.15">
      <c r="A44" s="660"/>
      <c r="B44" s="660"/>
      <c r="C44" s="663"/>
      <c r="D44" s="340"/>
      <c r="E44" s="33"/>
      <c r="F44" s="290"/>
      <c r="G44" s="288"/>
      <c r="H44" s="633"/>
      <c r="I44" s="696"/>
      <c r="J44" s="265" t="s">
        <v>568</v>
      </c>
      <c r="K44" s="326">
        <v>0</v>
      </c>
      <c r="L44" s="326">
        <v>0</v>
      </c>
      <c r="M44" s="327">
        <f t="shared" si="0"/>
        <v>0</v>
      </c>
    </row>
    <row r="45" spans="1:13" ht="27.95" customHeight="1" x14ac:dyDescent="0.15">
      <c r="A45" s="660"/>
      <c r="B45" s="660"/>
      <c r="C45" s="663"/>
      <c r="D45" s="340"/>
      <c r="E45" s="33"/>
      <c r="F45" s="291"/>
      <c r="G45" s="289"/>
      <c r="H45" s="635"/>
      <c r="I45" s="697"/>
      <c r="J45" s="265" t="s">
        <v>378</v>
      </c>
      <c r="K45" s="326">
        <v>0</v>
      </c>
      <c r="L45" s="326">
        <v>0</v>
      </c>
      <c r="M45" s="327">
        <f t="shared" si="0"/>
        <v>0</v>
      </c>
    </row>
    <row r="46" spans="1:13" ht="27.95" customHeight="1" x14ac:dyDescent="0.15">
      <c r="A46" s="660"/>
      <c r="B46" s="660"/>
      <c r="C46" s="3" t="s">
        <v>25</v>
      </c>
      <c r="D46" s="28"/>
      <c r="E46" s="33"/>
      <c r="F46" s="292"/>
      <c r="G46" s="712" t="s">
        <v>4</v>
      </c>
      <c r="H46" s="632" t="s">
        <v>25</v>
      </c>
      <c r="I46" s="273"/>
      <c r="J46" s="61"/>
      <c r="K46" s="326">
        <f>SUM(K47+K48)</f>
        <v>0</v>
      </c>
      <c r="L46" s="326">
        <f>SUM(L47+L48)</f>
        <v>0</v>
      </c>
      <c r="M46" s="327">
        <f t="shared" si="0"/>
        <v>0</v>
      </c>
    </row>
    <row r="47" spans="1:13" ht="27.95" customHeight="1" x14ac:dyDescent="0.15">
      <c r="A47" s="660"/>
      <c r="B47" s="660"/>
      <c r="C47" s="663"/>
      <c r="D47" s="28"/>
      <c r="E47" s="33"/>
      <c r="F47" s="701" t="s">
        <v>677</v>
      </c>
      <c r="G47" s="694"/>
      <c r="H47" s="633"/>
      <c r="I47" s="273" t="s">
        <v>379</v>
      </c>
      <c r="J47" s="61"/>
      <c r="K47" s="326">
        <v>0</v>
      </c>
      <c r="L47" s="326">
        <v>0</v>
      </c>
      <c r="M47" s="327">
        <f t="shared" si="0"/>
        <v>0</v>
      </c>
    </row>
    <row r="48" spans="1:13" ht="27.95" customHeight="1" x14ac:dyDescent="0.15">
      <c r="A48" s="660"/>
      <c r="B48" s="660"/>
      <c r="C48" s="664"/>
      <c r="D48" s="30" t="s">
        <v>26</v>
      </c>
      <c r="E48" s="33"/>
      <c r="F48" s="701"/>
      <c r="G48" s="694"/>
      <c r="H48" s="635"/>
      <c r="I48" s="273" t="s">
        <v>209</v>
      </c>
      <c r="J48" s="61"/>
      <c r="K48" s="326">
        <v>0</v>
      </c>
      <c r="L48" s="326">
        <v>0</v>
      </c>
      <c r="M48" s="327">
        <f t="shared" si="0"/>
        <v>0</v>
      </c>
    </row>
    <row r="49" spans="1:13" ht="27.95" customHeight="1" x14ac:dyDescent="0.15">
      <c r="A49" s="660"/>
      <c r="B49" s="660"/>
      <c r="C49" s="3" t="s">
        <v>27</v>
      </c>
      <c r="D49" s="28"/>
      <c r="E49" s="33"/>
      <c r="F49" s="701"/>
      <c r="G49" s="694"/>
      <c r="H49" s="632" t="s">
        <v>27</v>
      </c>
      <c r="I49" s="273"/>
      <c r="J49" s="61"/>
      <c r="K49" s="326">
        <f>SUM(K50+K51)</f>
        <v>0</v>
      </c>
      <c r="L49" s="326">
        <f>SUM(L50+L51)</f>
        <v>0</v>
      </c>
      <c r="M49" s="327">
        <f t="shared" si="0"/>
        <v>0</v>
      </c>
    </row>
    <row r="50" spans="1:13" ht="27.95" customHeight="1" x14ac:dyDescent="0.15">
      <c r="A50" s="660"/>
      <c r="B50" s="660"/>
      <c r="C50" s="3"/>
      <c r="D50" s="28" t="s">
        <v>28</v>
      </c>
      <c r="E50" s="33"/>
      <c r="F50" s="701"/>
      <c r="G50" s="694"/>
      <c r="H50" s="633"/>
      <c r="I50" s="273" t="s">
        <v>28</v>
      </c>
      <c r="J50" s="61"/>
      <c r="K50" s="326">
        <v>0</v>
      </c>
      <c r="L50" s="326">
        <v>0</v>
      </c>
      <c r="M50" s="327">
        <f t="shared" si="0"/>
        <v>0</v>
      </c>
    </row>
    <row r="51" spans="1:13" ht="27.95" customHeight="1" x14ac:dyDescent="0.15">
      <c r="A51" s="660"/>
      <c r="B51" s="660"/>
      <c r="C51" s="3"/>
      <c r="D51" s="28"/>
      <c r="E51" s="33"/>
      <c r="F51" s="701"/>
      <c r="G51" s="694"/>
      <c r="H51" s="633"/>
      <c r="I51" s="334" t="s">
        <v>381</v>
      </c>
      <c r="J51" s="61"/>
      <c r="K51" s="326">
        <v>0</v>
      </c>
      <c r="L51" s="326">
        <v>0</v>
      </c>
      <c r="M51" s="327">
        <f t="shared" si="0"/>
        <v>0</v>
      </c>
    </row>
    <row r="52" spans="1:13" ht="27.95" customHeight="1" x14ac:dyDescent="0.15">
      <c r="A52" s="660"/>
      <c r="B52" s="660"/>
      <c r="C52" s="3" t="s">
        <v>30</v>
      </c>
      <c r="D52" s="28"/>
      <c r="E52" s="33"/>
      <c r="F52" s="701"/>
      <c r="G52" s="694"/>
      <c r="H52" s="284" t="s">
        <v>382</v>
      </c>
      <c r="I52" s="273"/>
      <c r="J52" s="61"/>
      <c r="K52" s="363">
        <f>SUM(K53+K60+K73+K78+K87+K90+K96)</f>
        <v>21400</v>
      </c>
      <c r="L52" s="363">
        <f>SUM(L53+L60+L73+L78+L87+L90+L96)</f>
        <v>0</v>
      </c>
      <c r="M52" s="364">
        <f t="shared" si="0"/>
        <v>21400</v>
      </c>
    </row>
    <row r="53" spans="1:13" ht="27.95" customHeight="1" x14ac:dyDescent="0.15">
      <c r="A53" s="660"/>
      <c r="B53" s="660"/>
      <c r="C53" s="663"/>
      <c r="D53" s="28" t="s">
        <v>33</v>
      </c>
      <c r="E53" s="33"/>
      <c r="F53" s="701"/>
      <c r="G53" s="694"/>
      <c r="H53" s="285"/>
      <c r="I53" s="275" t="s">
        <v>33</v>
      </c>
      <c r="J53" s="268"/>
      <c r="K53" s="326">
        <f>SUM(K54+K57)</f>
        <v>0</v>
      </c>
      <c r="L53" s="326">
        <f>SUM(L54+L57)</f>
        <v>0</v>
      </c>
      <c r="M53" s="327">
        <f t="shared" si="0"/>
        <v>0</v>
      </c>
    </row>
    <row r="54" spans="1:13" ht="27.95" customHeight="1" x14ac:dyDescent="0.15">
      <c r="A54" s="660"/>
      <c r="B54" s="660"/>
      <c r="C54" s="663"/>
      <c r="D54" s="665"/>
      <c r="E54" s="33" t="s">
        <v>31</v>
      </c>
      <c r="F54" s="701"/>
      <c r="G54" s="694"/>
      <c r="H54" s="285"/>
      <c r="I54" s="696" t="s">
        <v>383</v>
      </c>
      <c r="J54" s="265" t="s">
        <v>31</v>
      </c>
      <c r="K54" s="326">
        <f>SUM(K55+K56)</f>
        <v>0</v>
      </c>
      <c r="L54" s="326">
        <f>SUM(L55+L56)</f>
        <v>0</v>
      </c>
      <c r="M54" s="327">
        <f t="shared" si="0"/>
        <v>0</v>
      </c>
    </row>
    <row r="55" spans="1:13" ht="27.95" customHeight="1" x14ac:dyDescent="0.15">
      <c r="A55" s="660"/>
      <c r="B55" s="660"/>
      <c r="C55" s="663"/>
      <c r="D55" s="666"/>
      <c r="E55" s="33" t="s">
        <v>34</v>
      </c>
      <c r="F55" s="701"/>
      <c r="G55" s="694"/>
      <c r="H55" s="285"/>
      <c r="I55" s="696"/>
      <c r="J55" s="265" t="s">
        <v>384</v>
      </c>
      <c r="K55" s="326">
        <v>0</v>
      </c>
      <c r="L55" s="326">
        <v>0</v>
      </c>
      <c r="M55" s="327">
        <f t="shared" si="0"/>
        <v>0</v>
      </c>
    </row>
    <row r="56" spans="1:13" ht="27.95" customHeight="1" x14ac:dyDescent="0.15">
      <c r="A56" s="660"/>
      <c r="B56" s="660"/>
      <c r="C56" s="663"/>
      <c r="D56" s="666"/>
      <c r="E56" s="33" t="s">
        <v>35</v>
      </c>
      <c r="F56" s="701"/>
      <c r="G56" s="694"/>
      <c r="H56" s="285"/>
      <c r="I56" s="696"/>
      <c r="J56" s="265" t="s">
        <v>385</v>
      </c>
      <c r="K56" s="326">
        <v>0</v>
      </c>
      <c r="L56" s="326">
        <v>0</v>
      </c>
      <c r="M56" s="327">
        <f t="shared" si="0"/>
        <v>0</v>
      </c>
    </row>
    <row r="57" spans="1:13" ht="27.95" customHeight="1" x14ac:dyDescent="0.15">
      <c r="A57" s="660"/>
      <c r="B57" s="660"/>
      <c r="C57" s="663"/>
      <c r="D57" s="666"/>
      <c r="E57" s="33"/>
      <c r="F57" s="290"/>
      <c r="G57" s="288"/>
      <c r="H57" s="285"/>
      <c r="I57" s="696"/>
      <c r="J57" s="265" t="s">
        <v>386</v>
      </c>
      <c r="K57" s="326">
        <f>SUM(K58+K59)</f>
        <v>0</v>
      </c>
      <c r="L57" s="326">
        <f>SUM(L58+L59)</f>
        <v>0</v>
      </c>
      <c r="M57" s="327">
        <f t="shared" si="0"/>
        <v>0</v>
      </c>
    </row>
    <row r="58" spans="1:13" ht="27.95" customHeight="1" x14ac:dyDescent="0.15">
      <c r="A58" s="660"/>
      <c r="B58" s="660"/>
      <c r="C58" s="663"/>
      <c r="D58" s="666"/>
      <c r="E58" s="33"/>
      <c r="F58" s="290"/>
      <c r="G58" s="288"/>
      <c r="H58" s="285"/>
      <c r="I58" s="696"/>
      <c r="J58" s="265" t="s">
        <v>387</v>
      </c>
      <c r="K58" s="326">
        <v>0</v>
      </c>
      <c r="L58" s="326">
        <v>0</v>
      </c>
      <c r="M58" s="327">
        <f t="shared" si="0"/>
        <v>0</v>
      </c>
    </row>
    <row r="59" spans="1:13" ht="27.95" customHeight="1" x14ac:dyDescent="0.15">
      <c r="A59" s="660"/>
      <c r="B59" s="660"/>
      <c r="C59" s="663"/>
      <c r="D59" s="666"/>
      <c r="E59" s="33"/>
      <c r="F59" s="290"/>
      <c r="G59" s="288"/>
      <c r="H59" s="285"/>
      <c r="I59" s="697"/>
      <c r="J59" s="265" t="s">
        <v>388</v>
      </c>
      <c r="K59" s="326">
        <v>0</v>
      </c>
      <c r="L59" s="326">
        <v>0</v>
      </c>
      <c r="M59" s="327">
        <f t="shared" si="0"/>
        <v>0</v>
      </c>
    </row>
    <row r="60" spans="1:13" ht="27.95" customHeight="1" x14ac:dyDescent="0.15">
      <c r="A60" s="660"/>
      <c r="B60" s="660"/>
      <c r="C60" s="663"/>
      <c r="D60" s="666"/>
      <c r="E60" s="33" t="s">
        <v>32</v>
      </c>
      <c r="F60" s="290"/>
      <c r="G60" s="288"/>
      <c r="H60" s="285"/>
      <c r="I60" s="695" t="s">
        <v>401</v>
      </c>
      <c r="J60" s="265"/>
      <c r="K60" s="326">
        <f>SUM(K61+K64+K67+K70)</f>
        <v>0</v>
      </c>
      <c r="L60" s="326">
        <f>SUM(L61+L64+L67+L70)</f>
        <v>0</v>
      </c>
      <c r="M60" s="327">
        <f t="shared" si="0"/>
        <v>0</v>
      </c>
    </row>
    <row r="61" spans="1:13" ht="27.95" customHeight="1" x14ac:dyDescent="0.15">
      <c r="A61" s="660"/>
      <c r="B61" s="660"/>
      <c r="C61" s="663"/>
      <c r="D61" s="666"/>
      <c r="E61" s="33"/>
      <c r="F61" s="290"/>
      <c r="G61" s="288"/>
      <c r="H61" s="285"/>
      <c r="I61" s="696"/>
      <c r="J61" s="265" t="s">
        <v>389</v>
      </c>
      <c r="K61" s="326">
        <f>SUM(K62+K63)</f>
        <v>0</v>
      </c>
      <c r="L61" s="326">
        <f>SUM(L62+L63)</f>
        <v>0</v>
      </c>
      <c r="M61" s="327">
        <f t="shared" si="0"/>
        <v>0</v>
      </c>
    </row>
    <row r="62" spans="1:13" ht="27.95" customHeight="1" x14ac:dyDescent="0.15">
      <c r="A62" s="660"/>
      <c r="B62" s="660"/>
      <c r="C62" s="663"/>
      <c r="D62" s="666"/>
      <c r="E62" s="33" t="s">
        <v>34</v>
      </c>
      <c r="F62" s="290"/>
      <c r="G62" s="288"/>
      <c r="H62" s="285"/>
      <c r="I62" s="696"/>
      <c r="J62" s="265" t="s">
        <v>390</v>
      </c>
      <c r="K62" s="326">
        <v>0</v>
      </c>
      <c r="L62" s="326">
        <v>0</v>
      </c>
      <c r="M62" s="327">
        <f t="shared" si="0"/>
        <v>0</v>
      </c>
    </row>
    <row r="63" spans="1:13" ht="27.95" customHeight="1" thickBot="1" x14ac:dyDescent="0.2">
      <c r="A63" s="661"/>
      <c r="B63" s="661"/>
      <c r="C63" s="669"/>
      <c r="D63" s="668"/>
      <c r="E63" s="35" t="s">
        <v>35</v>
      </c>
      <c r="F63" s="290"/>
      <c r="G63" s="288"/>
      <c r="H63" s="285"/>
      <c r="I63" s="696"/>
      <c r="J63" s="265" t="s">
        <v>391</v>
      </c>
      <c r="K63" s="326">
        <v>0</v>
      </c>
      <c r="L63" s="326">
        <v>0</v>
      </c>
      <c r="M63" s="327">
        <f t="shared" si="0"/>
        <v>0</v>
      </c>
    </row>
    <row r="64" spans="1:13" ht="27.95" customHeight="1" x14ac:dyDescent="0.15">
      <c r="A64" s="201"/>
      <c r="B64" s="80"/>
      <c r="C64" s="313"/>
      <c r="D64" s="314"/>
      <c r="E64" s="314"/>
      <c r="F64" s="290"/>
      <c r="G64" s="288"/>
      <c r="H64" s="285"/>
      <c r="I64" s="696"/>
      <c r="J64" s="265" t="s">
        <v>392</v>
      </c>
      <c r="K64" s="326">
        <f>SUM(K65+K66)</f>
        <v>0</v>
      </c>
      <c r="L64" s="326">
        <f>SUM(L65+L66)</f>
        <v>0</v>
      </c>
      <c r="M64" s="327">
        <f t="shared" si="0"/>
        <v>0</v>
      </c>
    </row>
    <row r="65" spans="1:13" ht="27.95" customHeight="1" x14ac:dyDescent="0.15">
      <c r="A65" s="201"/>
      <c r="B65" s="80"/>
      <c r="C65" s="313"/>
      <c r="D65" s="314"/>
      <c r="E65" s="314"/>
      <c r="F65" s="290"/>
      <c r="G65" s="288"/>
      <c r="H65" s="285"/>
      <c r="I65" s="696"/>
      <c r="J65" s="265" t="s">
        <v>393</v>
      </c>
      <c r="K65" s="326">
        <v>0</v>
      </c>
      <c r="L65" s="326">
        <v>0</v>
      </c>
      <c r="M65" s="327">
        <f t="shared" si="0"/>
        <v>0</v>
      </c>
    </row>
    <row r="66" spans="1:13" ht="27.95" customHeight="1" x14ac:dyDescent="0.15">
      <c r="A66" s="201"/>
      <c r="B66" s="80"/>
      <c r="C66" s="313"/>
      <c r="D66" s="314"/>
      <c r="E66" s="314"/>
      <c r="F66" s="290"/>
      <c r="G66" s="288"/>
      <c r="H66" s="285"/>
      <c r="I66" s="696"/>
      <c r="J66" s="265" t="s">
        <v>394</v>
      </c>
      <c r="K66" s="326">
        <v>0</v>
      </c>
      <c r="L66" s="326">
        <v>0</v>
      </c>
      <c r="M66" s="327">
        <f t="shared" si="0"/>
        <v>0</v>
      </c>
    </row>
    <row r="67" spans="1:13" ht="27.95" customHeight="1" x14ac:dyDescent="0.15">
      <c r="A67" s="201"/>
      <c r="B67" s="80"/>
      <c r="C67" s="313"/>
      <c r="D67" s="314"/>
      <c r="E67" s="314"/>
      <c r="F67" s="290"/>
      <c r="G67" s="288"/>
      <c r="H67" s="285"/>
      <c r="I67" s="696"/>
      <c r="J67" s="265" t="s">
        <v>395</v>
      </c>
      <c r="K67" s="326">
        <f>SUM(K68+K69)</f>
        <v>0</v>
      </c>
      <c r="L67" s="326">
        <f>SUM(L68+L69)</f>
        <v>0</v>
      </c>
      <c r="M67" s="327">
        <f t="shared" si="0"/>
        <v>0</v>
      </c>
    </row>
    <row r="68" spans="1:13" ht="27.95" customHeight="1" x14ac:dyDescent="0.15">
      <c r="A68" s="201"/>
      <c r="B68" s="80"/>
      <c r="C68" s="313"/>
      <c r="D68" s="314"/>
      <c r="E68" s="314"/>
      <c r="F68" s="290"/>
      <c r="G68" s="288"/>
      <c r="H68" s="285"/>
      <c r="I68" s="696"/>
      <c r="J68" s="265" t="s">
        <v>396</v>
      </c>
      <c r="K68" s="326">
        <v>0</v>
      </c>
      <c r="L68" s="326">
        <v>0</v>
      </c>
      <c r="M68" s="327">
        <f t="shared" si="0"/>
        <v>0</v>
      </c>
    </row>
    <row r="69" spans="1:13" ht="27.95" customHeight="1" x14ac:dyDescent="0.15">
      <c r="A69" s="201"/>
      <c r="B69" s="80"/>
      <c r="C69" s="313"/>
      <c r="D69" s="314"/>
      <c r="E69" s="314"/>
      <c r="F69" s="290"/>
      <c r="G69" s="288"/>
      <c r="H69" s="285"/>
      <c r="I69" s="696"/>
      <c r="J69" s="265" t="s">
        <v>397</v>
      </c>
      <c r="K69" s="326">
        <v>0</v>
      </c>
      <c r="L69" s="326">
        <v>0</v>
      </c>
      <c r="M69" s="327">
        <f t="shared" si="0"/>
        <v>0</v>
      </c>
    </row>
    <row r="70" spans="1:13" ht="27.95" customHeight="1" x14ac:dyDescent="0.15">
      <c r="A70" s="201"/>
      <c r="B70" s="80"/>
      <c r="C70" s="313"/>
      <c r="D70" s="314"/>
      <c r="E70" s="314"/>
      <c r="F70" s="290"/>
      <c r="G70" s="288"/>
      <c r="H70" s="285"/>
      <c r="I70" s="696"/>
      <c r="J70" s="265" t="s">
        <v>398</v>
      </c>
      <c r="K70" s="326">
        <f>SUM(K71+K72)</f>
        <v>0</v>
      </c>
      <c r="L70" s="326">
        <f>SUM(L71+L72)</f>
        <v>0</v>
      </c>
      <c r="M70" s="327">
        <f t="shared" ref="M70:M133" si="1">SUM(K70-L70)</f>
        <v>0</v>
      </c>
    </row>
    <row r="71" spans="1:13" ht="27.95" customHeight="1" x14ac:dyDescent="0.15">
      <c r="A71" s="201"/>
      <c r="B71" s="80"/>
      <c r="C71" s="313"/>
      <c r="D71" s="314"/>
      <c r="E71" s="314"/>
      <c r="F71" s="290"/>
      <c r="G71" s="288"/>
      <c r="H71" s="285"/>
      <c r="I71" s="696"/>
      <c r="J71" s="265" t="s">
        <v>400</v>
      </c>
      <c r="K71" s="326">
        <v>0</v>
      </c>
      <c r="L71" s="326">
        <v>0</v>
      </c>
      <c r="M71" s="327">
        <f t="shared" si="1"/>
        <v>0</v>
      </c>
    </row>
    <row r="72" spans="1:13" ht="27.95" customHeight="1" x14ac:dyDescent="0.15">
      <c r="A72" s="201"/>
      <c r="B72" s="80"/>
      <c r="C72" s="313"/>
      <c r="D72" s="314"/>
      <c r="E72" s="314"/>
      <c r="F72" s="290"/>
      <c r="G72" s="288"/>
      <c r="H72" s="285"/>
      <c r="I72" s="697"/>
      <c r="J72" s="265" t="s">
        <v>399</v>
      </c>
      <c r="K72" s="326">
        <v>0</v>
      </c>
      <c r="L72" s="326">
        <v>0</v>
      </c>
      <c r="M72" s="327">
        <f t="shared" si="1"/>
        <v>0</v>
      </c>
    </row>
    <row r="73" spans="1:13" ht="27.95" customHeight="1" x14ac:dyDescent="0.15">
      <c r="A73" s="201"/>
      <c r="B73" s="80"/>
      <c r="C73" s="313"/>
      <c r="D73" s="314"/>
      <c r="E73" s="314"/>
      <c r="F73" s="290"/>
      <c r="G73" s="288"/>
      <c r="H73" s="285"/>
      <c r="I73" s="287" t="s">
        <v>402</v>
      </c>
      <c r="J73" s="279"/>
      <c r="K73" s="326">
        <f>SUM(K74+K76)</f>
        <v>0</v>
      </c>
      <c r="L73" s="326">
        <f>SUM(L74+L76)</f>
        <v>0</v>
      </c>
      <c r="M73" s="327">
        <f t="shared" si="1"/>
        <v>0</v>
      </c>
    </row>
    <row r="74" spans="1:13" ht="27.95" customHeight="1" x14ac:dyDescent="0.15">
      <c r="A74" s="201"/>
      <c r="B74" s="80"/>
      <c r="C74" s="313"/>
      <c r="D74" s="314"/>
      <c r="E74" s="314"/>
      <c r="F74" s="290"/>
      <c r="G74" s="288"/>
      <c r="H74" s="285"/>
      <c r="I74" s="276" t="s">
        <v>383</v>
      </c>
      <c r="J74" s="265" t="s">
        <v>31</v>
      </c>
      <c r="K74" s="326">
        <f>SUM(K75)</f>
        <v>0</v>
      </c>
      <c r="L74" s="326">
        <f>SUM(L75)</f>
        <v>0</v>
      </c>
      <c r="M74" s="327">
        <f t="shared" si="1"/>
        <v>0</v>
      </c>
    </row>
    <row r="75" spans="1:13" ht="27.95" customHeight="1" x14ac:dyDescent="0.15">
      <c r="A75" s="201"/>
      <c r="B75" s="80"/>
      <c r="C75" s="313"/>
      <c r="D75" s="314"/>
      <c r="E75" s="314"/>
      <c r="F75" s="290"/>
      <c r="G75" s="288"/>
      <c r="H75" s="285"/>
      <c r="I75" s="276"/>
      <c r="J75" s="265" t="s">
        <v>685</v>
      </c>
      <c r="K75" s="326">
        <v>0</v>
      </c>
      <c r="L75" s="326">
        <v>0</v>
      </c>
      <c r="M75" s="327">
        <f t="shared" si="1"/>
        <v>0</v>
      </c>
    </row>
    <row r="76" spans="1:13" ht="27.95" customHeight="1" x14ac:dyDescent="0.15">
      <c r="A76" s="201"/>
      <c r="B76" s="80"/>
      <c r="C76" s="313"/>
      <c r="D76" s="314"/>
      <c r="E76" s="314"/>
      <c r="F76" s="290"/>
      <c r="G76" s="288"/>
      <c r="H76" s="285"/>
      <c r="I76" s="276"/>
      <c r="J76" s="265" t="s">
        <v>386</v>
      </c>
      <c r="K76" s="326">
        <f>SUM(K77)</f>
        <v>0</v>
      </c>
      <c r="L76" s="326">
        <f>SUM(L77)</f>
        <v>0</v>
      </c>
      <c r="M76" s="327">
        <f t="shared" si="1"/>
        <v>0</v>
      </c>
    </row>
    <row r="77" spans="1:13" ht="27.95" customHeight="1" x14ac:dyDescent="0.15">
      <c r="A77" s="201"/>
      <c r="B77" s="80"/>
      <c r="C77" s="313"/>
      <c r="D77" s="314"/>
      <c r="E77" s="314"/>
      <c r="F77" s="290"/>
      <c r="G77" s="288"/>
      <c r="H77" s="285"/>
      <c r="I77" s="277"/>
      <c r="J77" s="61" t="s">
        <v>686</v>
      </c>
      <c r="K77" s="326">
        <v>0</v>
      </c>
      <c r="L77" s="326">
        <v>0</v>
      </c>
      <c r="M77" s="327">
        <f t="shared" si="1"/>
        <v>0</v>
      </c>
    </row>
    <row r="78" spans="1:13" ht="27.95" customHeight="1" x14ac:dyDescent="0.15">
      <c r="A78" s="201"/>
      <c r="B78" s="80"/>
      <c r="C78" s="313"/>
      <c r="D78" s="314"/>
      <c r="E78" s="314"/>
      <c r="F78" s="290"/>
      <c r="G78" s="288"/>
      <c r="H78" s="285"/>
      <c r="I78" s="695" t="s">
        <v>404</v>
      </c>
      <c r="J78" s="265"/>
      <c r="K78" s="326">
        <f>SUM(K79+K81+K83+K85)</f>
        <v>0</v>
      </c>
      <c r="L78" s="326">
        <f>SUM(L79+L81+L83+L85)</f>
        <v>0</v>
      </c>
      <c r="M78" s="327">
        <f t="shared" si="1"/>
        <v>0</v>
      </c>
    </row>
    <row r="79" spans="1:13" ht="27.95" customHeight="1" x14ac:dyDescent="0.15">
      <c r="A79" s="201"/>
      <c r="B79" s="80"/>
      <c r="C79" s="313"/>
      <c r="D79" s="314"/>
      <c r="E79" s="314"/>
      <c r="F79" s="290"/>
      <c r="G79" s="288"/>
      <c r="H79" s="285"/>
      <c r="I79" s="696"/>
      <c r="J79" s="265" t="s">
        <v>389</v>
      </c>
      <c r="K79" s="326">
        <f>SUM(K80)</f>
        <v>0</v>
      </c>
      <c r="L79" s="326">
        <f>SUM(L80)</f>
        <v>0</v>
      </c>
      <c r="M79" s="327">
        <f t="shared" si="1"/>
        <v>0</v>
      </c>
    </row>
    <row r="80" spans="1:13" ht="27.95" customHeight="1" x14ac:dyDescent="0.15">
      <c r="A80" s="201"/>
      <c r="B80" s="80"/>
      <c r="C80" s="313"/>
      <c r="D80" s="314"/>
      <c r="E80" s="314"/>
      <c r="F80" s="290"/>
      <c r="G80" s="288"/>
      <c r="H80" s="285"/>
      <c r="I80" s="696"/>
      <c r="J80" s="265" t="s">
        <v>685</v>
      </c>
      <c r="K80" s="326">
        <v>0</v>
      </c>
      <c r="L80" s="326">
        <v>0</v>
      </c>
      <c r="M80" s="327">
        <f t="shared" si="1"/>
        <v>0</v>
      </c>
    </row>
    <row r="81" spans="1:13" ht="27.95" customHeight="1" x14ac:dyDescent="0.15">
      <c r="A81" s="201"/>
      <c r="B81" s="80"/>
      <c r="C81" s="313"/>
      <c r="D81" s="314"/>
      <c r="E81" s="314"/>
      <c r="F81" s="290"/>
      <c r="G81" s="288"/>
      <c r="H81" s="285"/>
      <c r="I81" s="696"/>
      <c r="J81" s="265" t="s">
        <v>392</v>
      </c>
      <c r="K81" s="326">
        <f>SUM(K82)</f>
        <v>0</v>
      </c>
      <c r="L81" s="326">
        <f>SUM(L82)</f>
        <v>0</v>
      </c>
      <c r="M81" s="327">
        <f t="shared" si="1"/>
        <v>0</v>
      </c>
    </row>
    <row r="82" spans="1:13" ht="27.95" customHeight="1" x14ac:dyDescent="0.15">
      <c r="A82" s="201"/>
      <c r="B82" s="80"/>
      <c r="C82" s="313"/>
      <c r="D82" s="314"/>
      <c r="E82" s="314"/>
      <c r="F82" s="290"/>
      <c r="G82" s="288"/>
      <c r="H82" s="285"/>
      <c r="I82" s="696"/>
      <c r="J82" s="265" t="s">
        <v>685</v>
      </c>
      <c r="K82" s="326">
        <v>0</v>
      </c>
      <c r="L82" s="326">
        <v>0</v>
      </c>
      <c r="M82" s="327">
        <f t="shared" si="1"/>
        <v>0</v>
      </c>
    </row>
    <row r="83" spans="1:13" ht="27.95" customHeight="1" x14ac:dyDescent="0.15">
      <c r="A83" s="201"/>
      <c r="B83" s="80"/>
      <c r="C83" s="313"/>
      <c r="D83" s="314"/>
      <c r="E83" s="314"/>
      <c r="F83" s="290"/>
      <c r="G83" s="288"/>
      <c r="H83" s="285"/>
      <c r="I83" s="696"/>
      <c r="J83" s="265" t="s">
        <v>395</v>
      </c>
      <c r="K83" s="326">
        <f>SUM(K84)</f>
        <v>0</v>
      </c>
      <c r="L83" s="326">
        <f>SUM(L84)</f>
        <v>0</v>
      </c>
      <c r="M83" s="327">
        <f t="shared" si="1"/>
        <v>0</v>
      </c>
    </row>
    <row r="84" spans="1:13" ht="27.95" customHeight="1" x14ac:dyDescent="0.15">
      <c r="A84" s="201"/>
      <c r="B84" s="80"/>
      <c r="C84" s="313"/>
      <c r="D84" s="314"/>
      <c r="E84" s="314"/>
      <c r="F84" s="290"/>
      <c r="G84" s="288"/>
      <c r="H84" s="285"/>
      <c r="I84" s="696"/>
      <c r="J84" s="61" t="s">
        <v>686</v>
      </c>
      <c r="K84" s="326">
        <v>0</v>
      </c>
      <c r="L84" s="326">
        <v>0</v>
      </c>
      <c r="M84" s="327">
        <f t="shared" si="1"/>
        <v>0</v>
      </c>
    </row>
    <row r="85" spans="1:13" ht="27.95" customHeight="1" x14ac:dyDescent="0.15">
      <c r="A85" s="201"/>
      <c r="B85" s="80"/>
      <c r="C85" s="313"/>
      <c r="D85" s="314"/>
      <c r="E85" s="314"/>
      <c r="F85" s="290"/>
      <c r="G85" s="288"/>
      <c r="H85" s="285"/>
      <c r="I85" s="696"/>
      <c r="J85" s="265" t="s">
        <v>405</v>
      </c>
      <c r="K85" s="326">
        <f>SUM(K86)</f>
        <v>0</v>
      </c>
      <c r="L85" s="326">
        <f>SUM(L86)</f>
        <v>0</v>
      </c>
      <c r="M85" s="327">
        <f t="shared" si="1"/>
        <v>0</v>
      </c>
    </row>
    <row r="86" spans="1:13" ht="27.95" customHeight="1" x14ac:dyDescent="0.15">
      <c r="A86" s="201"/>
      <c r="B86" s="80"/>
      <c r="C86" s="313"/>
      <c r="D86" s="314"/>
      <c r="E86" s="314"/>
      <c r="F86" s="291"/>
      <c r="G86" s="289"/>
      <c r="H86" s="286"/>
      <c r="I86" s="697"/>
      <c r="J86" s="61" t="s">
        <v>686</v>
      </c>
      <c r="K86" s="326">
        <v>0</v>
      </c>
      <c r="L86" s="326">
        <v>0</v>
      </c>
      <c r="M86" s="327">
        <f t="shared" si="1"/>
        <v>0</v>
      </c>
    </row>
    <row r="87" spans="1:13" ht="27.95" customHeight="1" x14ac:dyDescent="0.15">
      <c r="A87" s="201"/>
      <c r="B87" s="80"/>
      <c r="C87" s="313"/>
      <c r="D87" s="314"/>
      <c r="E87" s="314"/>
      <c r="F87" s="290"/>
      <c r="G87" s="288"/>
      <c r="H87" s="285"/>
      <c r="I87" s="695" t="s">
        <v>36</v>
      </c>
      <c r="J87" s="265"/>
      <c r="K87" s="363">
        <f>SUM(K88+K89)</f>
        <v>21400</v>
      </c>
      <c r="L87" s="363">
        <f>SUM(L88+L89)</f>
        <v>0</v>
      </c>
      <c r="M87" s="364">
        <f t="shared" si="1"/>
        <v>21400</v>
      </c>
    </row>
    <row r="88" spans="1:13" ht="27.95" customHeight="1" x14ac:dyDescent="0.15">
      <c r="A88" s="201"/>
      <c r="B88" s="80"/>
      <c r="C88" s="313"/>
      <c r="D88" s="314"/>
      <c r="E88" s="314"/>
      <c r="F88" s="290"/>
      <c r="G88" s="288"/>
      <c r="H88" s="285"/>
      <c r="I88" s="696"/>
      <c r="J88" s="265" t="s">
        <v>409</v>
      </c>
      <c r="K88" s="354">
        <v>21400</v>
      </c>
      <c r="L88" s="444">
        <v>0</v>
      </c>
      <c r="M88" s="355">
        <f t="shared" si="1"/>
        <v>21400</v>
      </c>
    </row>
    <row r="89" spans="1:13" ht="27.95" customHeight="1" x14ac:dyDescent="0.15">
      <c r="A89" s="201"/>
      <c r="B89" s="80"/>
      <c r="C89" s="313"/>
      <c r="D89" s="314"/>
      <c r="E89" s="314"/>
      <c r="F89" s="290"/>
      <c r="G89" s="288"/>
      <c r="H89" s="285"/>
      <c r="I89" s="697"/>
      <c r="J89" s="265" t="s">
        <v>410</v>
      </c>
      <c r="K89" s="326">
        <v>0</v>
      </c>
      <c r="L89" s="326">
        <v>0</v>
      </c>
      <c r="M89" s="327">
        <f t="shared" si="1"/>
        <v>0</v>
      </c>
    </row>
    <row r="90" spans="1:13" ht="27.95" customHeight="1" x14ac:dyDescent="0.15">
      <c r="A90" s="201"/>
      <c r="B90" s="80"/>
      <c r="C90" s="313"/>
      <c r="D90" s="314"/>
      <c r="E90" s="314"/>
      <c r="F90" s="290"/>
      <c r="G90" s="288"/>
      <c r="H90" s="285"/>
      <c r="I90" s="695" t="s">
        <v>37</v>
      </c>
      <c r="J90" s="265"/>
      <c r="K90" s="326">
        <f>SUM(K91+K92+K93+K94+K95)</f>
        <v>0</v>
      </c>
      <c r="L90" s="326">
        <f>SUM(L91+L92+L93+L94+L95)</f>
        <v>0</v>
      </c>
      <c r="M90" s="327">
        <f t="shared" si="1"/>
        <v>0</v>
      </c>
    </row>
    <row r="91" spans="1:13" ht="27.95" customHeight="1" x14ac:dyDescent="0.15">
      <c r="A91" s="201"/>
      <c r="B91" s="80"/>
      <c r="C91" s="313"/>
      <c r="D91" s="314"/>
      <c r="E91" s="314"/>
      <c r="F91" s="290"/>
      <c r="G91" s="288"/>
      <c r="H91" s="285"/>
      <c r="I91" s="696"/>
      <c r="J91" s="265" t="s">
        <v>39</v>
      </c>
      <c r="K91" s="326">
        <v>0</v>
      </c>
      <c r="L91" s="326">
        <v>0</v>
      </c>
      <c r="M91" s="327">
        <f t="shared" si="1"/>
        <v>0</v>
      </c>
    </row>
    <row r="92" spans="1:13" ht="27.95" customHeight="1" x14ac:dyDescent="0.15">
      <c r="A92" s="201"/>
      <c r="B92" s="80"/>
      <c r="C92" s="313"/>
      <c r="D92" s="314"/>
      <c r="E92" s="314"/>
      <c r="F92" s="290"/>
      <c r="G92" s="288"/>
      <c r="H92" s="285"/>
      <c r="I92" s="696"/>
      <c r="J92" s="265" t="s">
        <v>411</v>
      </c>
      <c r="K92" s="326">
        <v>0</v>
      </c>
      <c r="L92" s="326">
        <v>0</v>
      </c>
      <c r="M92" s="327">
        <f t="shared" si="1"/>
        <v>0</v>
      </c>
    </row>
    <row r="93" spans="1:13" ht="27.95" customHeight="1" x14ac:dyDescent="0.15">
      <c r="A93" s="201"/>
      <c r="B93" s="80"/>
      <c r="C93" s="313"/>
      <c r="D93" s="314"/>
      <c r="E93" s="314"/>
      <c r="F93" s="290"/>
      <c r="G93" s="288"/>
      <c r="H93" s="285"/>
      <c r="I93" s="696"/>
      <c r="J93" s="265" t="s">
        <v>412</v>
      </c>
      <c r="K93" s="326">
        <v>0</v>
      </c>
      <c r="L93" s="326">
        <v>0</v>
      </c>
      <c r="M93" s="327">
        <f t="shared" si="1"/>
        <v>0</v>
      </c>
    </row>
    <row r="94" spans="1:13" ht="27.95" customHeight="1" x14ac:dyDescent="0.15">
      <c r="A94" s="201"/>
      <c r="B94" s="80"/>
      <c r="C94" s="313"/>
      <c r="D94" s="314"/>
      <c r="E94" s="314"/>
      <c r="F94" s="290"/>
      <c r="G94" s="288"/>
      <c r="H94" s="285"/>
      <c r="I94" s="696"/>
      <c r="J94" s="265" t="s">
        <v>413</v>
      </c>
      <c r="K94" s="326">
        <v>0</v>
      </c>
      <c r="L94" s="326">
        <v>0</v>
      </c>
      <c r="M94" s="327">
        <f t="shared" si="1"/>
        <v>0</v>
      </c>
    </row>
    <row r="95" spans="1:13" ht="27.95" customHeight="1" x14ac:dyDescent="0.15">
      <c r="A95" s="201"/>
      <c r="B95" s="80"/>
      <c r="C95" s="313"/>
      <c r="D95" s="314"/>
      <c r="E95" s="314"/>
      <c r="F95" s="290"/>
      <c r="G95" s="288"/>
      <c r="H95" s="285"/>
      <c r="I95" s="697"/>
      <c r="J95" s="265" t="s">
        <v>41</v>
      </c>
      <c r="K95" s="326">
        <v>0</v>
      </c>
      <c r="L95" s="326">
        <v>0</v>
      </c>
      <c r="M95" s="327">
        <f t="shared" si="1"/>
        <v>0</v>
      </c>
    </row>
    <row r="96" spans="1:13" ht="27.95" customHeight="1" x14ac:dyDescent="0.15">
      <c r="A96" s="201"/>
      <c r="B96" s="80"/>
      <c r="C96" s="313"/>
      <c r="D96" s="314"/>
      <c r="E96" s="314"/>
      <c r="F96" s="290"/>
      <c r="G96" s="288"/>
      <c r="H96" s="285"/>
      <c r="I96" s="696" t="s">
        <v>26</v>
      </c>
      <c r="J96" s="270"/>
      <c r="K96" s="328">
        <f>SUM(K97+K98+K99+K100)</f>
        <v>0</v>
      </c>
      <c r="L96" s="328">
        <f>SUM(L97+L98+L99+L100)</f>
        <v>0</v>
      </c>
      <c r="M96" s="327">
        <f t="shared" si="1"/>
        <v>0</v>
      </c>
    </row>
    <row r="97" spans="1:13" ht="27.95" customHeight="1" x14ac:dyDescent="0.15">
      <c r="A97" s="201"/>
      <c r="B97" s="80"/>
      <c r="C97" s="313"/>
      <c r="D97" s="314"/>
      <c r="E97" s="314"/>
      <c r="F97" s="701" t="s">
        <v>677</v>
      </c>
      <c r="G97" s="694" t="s">
        <v>4</v>
      </c>
      <c r="H97" s="285"/>
      <c r="I97" s="696"/>
      <c r="J97" s="265" t="s">
        <v>414</v>
      </c>
      <c r="K97" s="326">
        <v>0</v>
      </c>
      <c r="L97" s="326">
        <v>0</v>
      </c>
      <c r="M97" s="327">
        <f t="shared" si="1"/>
        <v>0</v>
      </c>
    </row>
    <row r="98" spans="1:13" ht="27.95" customHeight="1" x14ac:dyDescent="0.15">
      <c r="A98" s="201"/>
      <c r="B98" s="80"/>
      <c r="C98" s="313"/>
      <c r="D98" s="314"/>
      <c r="E98" s="314"/>
      <c r="F98" s="701"/>
      <c r="G98" s="694"/>
      <c r="H98" s="285"/>
      <c r="I98" s="696"/>
      <c r="J98" s="265" t="s">
        <v>44</v>
      </c>
      <c r="K98" s="326">
        <v>0</v>
      </c>
      <c r="L98" s="326">
        <v>0</v>
      </c>
      <c r="M98" s="327">
        <f t="shared" si="1"/>
        <v>0</v>
      </c>
    </row>
    <row r="99" spans="1:13" ht="27.95" customHeight="1" x14ac:dyDescent="0.15">
      <c r="A99" s="201"/>
      <c r="B99" s="80"/>
      <c r="C99" s="313"/>
      <c r="D99" s="314"/>
      <c r="E99" s="314"/>
      <c r="F99" s="701"/>
      <c r="G99" s="288"/>
      <c r="H99" s="285"/>
      <c r="I99" s="696"/>
      <c r="J99" s="265" t="s">
        <v>415</v>
      </c>
      <c r="K99" s="326">
        <v>0</v>
      </c>
      <c r="L99" s="326">
        <v>0</v>
      </c>
      <c r="M99" s="327">
        <f t="shared" si="1"/>
        <v>0</v>
      </c>
    </row>
    <row r="100" spans="1:13" ht="27.95" customHeight="1" x14ac:dyDescent="0.15">
      <c r="A100" s="201"/>
      <c r="B100" s="80"/>
      <c r="C100" s="313"/>
      <c r="D100" s="314"/>
      <c r="E100" s="314"/>
      <c r="F100" s="701"/>
      <c r="G100" s="288"/>
      <c r="H100" s="286"/>
      <c r="I100" s="697"/>
      <c r="J100" s="265" t="s">
        <v>26</v>
      </c>
      <c r="K100" s="326">
        <v>0</v>
      </c>
      <c r="L100" s="326">
        <v>0</v>
      </c>
      <c r="M100" s="327">
        <f t="shared" si="1"/>
        <v>0</v>
      </c>
    </row>
    <row r="101" spans="1:13" ht="27.95" customHeight="1" x14ac:dyDescent="0.15">
      <c r="A101" s="201"/>
      <c r="B101" s="80"/>
      <c r="C101" s="313"/>
      <c r="D101" s="314"/>
      <c r="E101" s="314"/>
      <c r="F101" s="701"/>
      <c r="G101" s="288"/>
      <c r="H101" s="632" t="s">
        <v>417</v>
      </c>
      <c r="I101" s="273"/>
      <c r="J101" s="265"/>
      <c r="K101" s="326">
        <f>SUM(K102+K105+K107)</f>
        <v>0</v>
      </c>
      <c r="L101" s="326">
        <f>SUM(L102+L105+L107)</f>
        <v>0</v>
      </c>
      <c r="M101" s="327">
        <f t="shared" si="1"/>
        <v>0</v>
      </c>
    </row>
    <row r="102" spans="1:13" ht="27.95" customHeight="1" x14ac:dyDescent="0.15">
      <c r="A102" s="201"/>
      <c r="B102" s="80"/>
      <c r="C102" s="313"/>
      <c r="D102" s="314"/>
      <c r="E102" s="314"/>
      <c r="F102" s="701"/>
      <c r="G102" s="288"/>
      <c r="H102" s="633"/>
      <c r="I102" s="695" t="s">
        <v>418</v>
      </c>
      <c r="J102" s="265"/>
      <c r="K102" s="326">
        <f>SUM(K103+K104)</f>
        <v>0</v>
      </c>
      <c r="L102" s="326">
        <f>SUM(L103+L104)</f>
        <v>0</v>
      </c>
      <c r="M102" s="327">
        <f t="shared" si="1"/>
        <v>0</v>
      </c>
    </row>
    <row r="103" spans="1:13" ht="27.95" customHeight="1" x14ac:dyDescent="0.15">
      <c r="A103" s="201"/>
      <c r="B103" s="80"/>
      <c r="C103" s="313"/>
      <c r="D103" s="314"/>
      <c r="E103" s="314"/>
      <c r="F103" s="701"/>
      <c r="G103" s="288"/>
      <c r="H103" s="633"/>
      <c r="I103" s="696"/>
      <c r="J103" s="265" t="s">
        <v>419</v>
      </c>
      <c r="K103" s="326">
        <v>0</v>
      </c>
      <c r="L103" s="326">
        <v>0</v>
      </c>
      <c r="M103" s="327">
        <f t="shared" si="1"/>
        <v>0</v>
      </c>
    </row>
    <row r="104" spans="1:13" ht="27.95" customHeight="1" x14ac:dyDescent="0.15">
      <c r="A104" s="201"/>
      <c r="B104" s="80"/>
      <c r="C104" s="313"/>
      <c r="D104" s="314"/>
      <c r="E104" s="314"/>
      <c r="F104" s="701"/>
      <c r="G104" s="288"/>
      <c r="H104" s="633"/>
      <c r="I104" s="697"/>
      <c r="J104" s="265" t="s">
        <v>422</v>
      </c>
      <c r="K104" s="326">
        <v>0</v>
      </c>
      <c r="L104" s="326">
        <v>0</v>
      </c>
      <c r="M104" s="327">
        <f t="shared" si="1"/>
        <v>0</v>
      </c>
    </row>
    <row r="105" spans="1:13" ht="27.95" customHeight="1" x14ac:dyDescent="0.15">
      <c r="A105" s="201"/>
      <c r="B105" s="80"/>
      <c r="C105" s="313"/>
      <c r="D105" s="314"/>
      <c r="E105" s="314"/>
      <c r="F105" s="701"/>
      <c r="G105" s="288"/>
      <c r="H105" s="633"/>
      <c r="I105" s="695" t="s">
        <v>47</v>
      </c>
      <c r="J105" s="265"/>
      <c r="K105" s="326">
        <f>SUM(K106)</f>
        <v>0</v>
      </c>
      <c r="L105" s="326">
        <v>0</v>
      </c>
      <c r="M105" s="327">
        <f t="shared" si="1"/>
        <v>0</v>
      </c>
    </row>
    <row r="106" spans="1:13" ht="27.95" customHeight="1" x14ac:dyDescent="0.15">
      <c r="A106" s="201"/>
      <c r="B106" s="80"/>
      <c r="C106" s="313"/>
      <c r="D106" s="314"/>
      <c r="E106" s="314"/>
      <c r="F106" s="701"/>
      <c r="G106" s="288"/>
      <c r="H106" s="633"/>
      <c r="I106" s="697"/>
      <c r="J106" s="265" t="s">
        <v>47</v>
      </c>
      <c r="K106" s="326">
        <v>0</v>
      </c>
      <c r="L106" s="326">
        <v>0</v>
      </c>
      <c r="M106" s="327">
        <f t="shared" si="1"/>
        <v>0</v>
      </c>
    </row>
    <row r="107" spans="1:13" ht="27.95" customHeight="1" x14ac:dyDescent="0.15">
      <c r="A107" s="201"/>
      <c r="B107" s="80"/>
      <c r="C107" s="313"/>
      <c r="D107" s="314"/>
      <c r="E107" s="314"/>
      <c r="F107" s="290"/>
      <c r="G107" s="288"/>
      <c r="H107" s="633"/>
      <c r="I107" s="695" t="s">
        <v>26</v>
      </c>
      <c r="J107" s="265"/>
      <c r="K107" s="326">
        <f>SUM(K108+K109+K110)</f>
        <v>0</v>
      </c>
      <c r="L107" s="326">
        <f>SUM(L108+L109+L110)</f>
        <v>0</v>
      </c>
      <c r="M107" s="327">
        <f t="shared" si="1"/>
        <v>0</v>
      </c>
    </row>
    <row r="108" spans="1:13" ht="27.95" customHeight="1" x14ac:dyDescent="0.15">
      <c r="A108" s="201"/>
      <c r="B108" s="80"/>
      <c r="C108" s="313"/>
      <c r="D108" s="314"/>
      <c r="E108" s="314"/>
      <c r="F108" s="290"/>
      <c r="G108" s="288"/>
      <c r="H108" s="633"/>
      <c r="I108" s="696"/>
      <c r="J108" s="265" t="s">
        <v>414</v>
      </c>
      <c r="K108" s="326">
        <v>0</v>
      </c>
      <c r="L108" s="326">
        <v>0</v>
      </c>
      <c r="M108" s="327">
        <f t="shared" si="1"/>
        <v>0</v>
      </c>
    </row>
    <row r="109" spans="1:13" ht="27.95" customHeight="1" x14ac:dyDescent="0.15">
      <c r="A109" s="201"/>
      <c r="B109" s="80"/>
      <c r="C109" s="313"/>
      <c r="D109" s="314"/>
      <c r="E109" s="314"/>
      <c r="F109" s="290"/>
      <c r="G109" s="288"/>
      <c r="H109" s="633"/>
      <c r="I109" s="696"/>
      <c r="J109" s="265" t="s">
        <v>415</v>
      </c>
      <c r="K109" s="326">
        <v>0</v>
      </c>
      <c r="L109" s="326">
        <v>0</v>
      </c>
      <c r="M109" s="327">
        <f t="shared" si="1"/>
        <v>0</v>
      </c>
    </row>
    <row r="110" spans="1:13" ht="27.95" customHeight="1" x14ac:dyDescent="0.15">
      <c r="A110" s="201"/>
      <c r="B110" s="80"/>
      <c r="C110" s="313"/>
      <c r="D110" s="314"/>
      <c r="E110" s="314"/>
      <c r="F110" s="290"/>
      <c r="G110" s="288"/>
      <c r="H110" s="635"/>
      <c r="I110" s="697"/>
      <c r="J110" s="265" t="s">
        <v>26</v>
      </c>
      <c r="K110" s="326">
        <v>0</v>
      </c>
      <c r="L110" s="326">
        <v>0</v>
      </c>
      <c r="M110" s="327">
        <f t="shared" si="1"/>
        <v>0</v>
      </c>
    </row>
    <row r="111" spans="1:13" ht="27.95" customHeight="1" x14ac:dyDescent="0.15">
      <c r="A111" s="201"/>
      <c r="B111" s="80"/>
      <c r="C111" s="313"/>
      <c r="D111" s="314"/>
      <c r="E111" s="314"/>
      <c r="F111" s="290"/>
      <c r="G111" s="288"/>
      <c r="H111" s="632" t="s">
        <v>26</v>
      </c>
      <c r="I111" s="273"/>
      <c r="J111" s="61"/>
      <c r="K111" s="326">
        <f>SUM(K112)</f>
        <v>0</v>
      </c>
      <c r="L111" s="326">
        <f>SUM(L112)</f>
        <v>0</v>
      </c>
      <c r="M111" s="327">
        <f t="shared" si="1"/>
        <v>0</v>
      </c>
    </row>
    <row r="112" spans="1:13" ht="27.95" customHeight="1" x14ac:dyDescent="0.15">
      <c r="A112" s="201"/>
      <c r="B112" s="80"/>
      <c r="C112" s="313"/>
      <c r="D112" s="314"/>
      <c r="E112" s="314"/>
      <c r="F112" s="290"/>
      <c r="G112" s="288"/>
      <c r="H112" s="633"/>
      <c r="I112" s="695" t="s">
        <v>26</v>
      </c>
      <c r="J112" s="61"/>
      <c r="K112" s="326">
        <f>SUM(K113+K114+K115)</f>
        <v>0</v>
      </c>
      <c r="L112" s="326">
        <f>SUM(L113+L114+L115)</f>
        <v>0</v>
      </c>
      <c r="M112" s="327">
        <f t="shared" si="1"/>
        <v>0</v>
      </c>
    </row>
    <row r="113" spans="1:13" ht="27.95" customHeight="1" x14ac:dyDescent="0.15">
      <c r="A113" s="201"/>
      <c r="B113" s="80"/>
      <c r="C113" s="313"/>
      <c r="D113" s="314"/>
      <c r="E113" s="314"/>
      <c r="F113" s="290"/>
      <c r="G113" s="288"/>
      <c r="H113" s="633"/>
      <c r="I113" s="696"/>
      <c r="J113" s="265" t="s">
        <v>414</v>
      </c>
      <c r="K113" s="326">
        <v>0</v>
      </c>
      <c r="L113" s="326">
        <v>0</v>
      </c>
      <c r="M113" s="327">
        <f t="shared" si="1"/>
        <v>0</v>
      </c>
    </row>
    <row r="114" spans="1:13" ht="27.95" customHeight="1" x14ac:dyDescent="0.15">
      <c r="A114" s="201"/>
      <c r="B114" s="80"/>
      <c r="C114" s="313"/>
      <c r="D114" s="314"/>
      <c r="E114" s="314"/>
      <c r="F114" s="290"/>
      <c r="G114" s="288"/>
      <c r="H114" s="633"/>
      <c r="I114" s="696"/>
      <c r="J114" s="265" t="s">
        <v>415</v>
      </c>
      <c r="K114" s="326">
        <v>0</v>
      </c>
      <c r="L114" s="326">
        <v>0</v>
      </c>
      <c r="M114" s="327">
        <f t="shared" si="1"/>
        <v>0</v>
      </c>
    </row>
    <row r="115" spans="1:13" ht="27.95" customHeight="1" x14ac:dyDescent="0.15">
      <c r="A115" s="201"/>
      <c r="B115" s="80"/>
      <c r="C115" s="313"/>
      <c r="D115" s="314"/>
      <c r="E115" s="314"/>
      <c r="F115" s="290"/>
      <c r="G115" s="288"/>
      <c r="H115" s="635"/>
      <c r="I115" s="697"/>
      <c r="J115" s="265" t="s">
        <v>26</v>
      </c>
      <c r="K115" s="326">
        <v>0</v>
      </c>
      <c r="L115" s="326">
        <v>0</v>
      </c>
      <c r="M115" s="327">
        <f t="shared" si="1"/>
        <v>0</v>
      </c>
    </row>
    <row r="116" spans="1:13" ht="27.95" customHeight="1" x14ac:dyDescent="0.15">
      <c r="A116" s="201"/>
      <c r="B116" s="80"/>
      <c r="C116" s="313"/>
      <c r="D116" s="314"/>
      <c r="E116" s="314"/>
      <c r="F116" s="290"/>
      <c r="G116" s="288"/>
      <c r="H116" s="632" t="s">
        <v>55</v>
      </c>
      <c r="I116" s="273"/>
      <c r="J116" s="265"/>
      <c r="K116" s="326">
        <f>SUM(K117)</f>
        <v>0</v>
      </c>
      <c r="L116" s="326">
        <f>SUM(L117)</f>
        <v>0</v>
      </c>
      <c r="M116" s="327">
        <f t="shared" si="1"/>
        <v>0</v>
      </c>
    </row>
    <row r="117" spans="1:13" ht="27.95" customHeight="1" x14ac:dyDescent="0.15">
      <c r="A117" s="201"/>
      <c r="B117" s="80"/>
      <c r="C117" s="313"/>
      <c r="D117" s="314"/>
      <c r="E117" s="314"/>
      <c r="F117" s="290"/>
      <c r="G117" s="288"/>
      <c r="H117" s="633"/>
      <c r="I117" s="322" t="s">
        <v>55</v>
      </c>
      <c r="J117" s="265"/>
      <c r="K117" s="326">
        <v>0</v>
      </c>
      <c r="L117" s="326">
        <v>0</v>
      </c>
      <c r="M117" s="327">
        <f t="shared" si="1"/>
        <v>0</v>
      </c>
    </row>
    <row r="118" spans="1:13" ht="27.95" customHeight="1" x14ac:dyDescent="0.15">
      <c r="A118" s="201"/>
      <c r="B118" s="80"/>
      <c r="C118" s="313"/>
      <c r="D118" s="314"/>
      <c r="E118" s="314"/>
      <c r="F118" s="290"/>
      <c r="G118" s="288"/>
      <c r="H118" s="632" t="s">
        <v>364</v>
      </c>
      <c r="I118" s="273"/>
      <c r="J118" s="265"/>
      <c r="K118" s="326">
        <f>SUM(K119)</f>
        <v>0</v>
      </c>
      <c r="L118" s="326">
        <f>SUM(L119)</f>
        <v>0</v>
      </c>
      <c r="M118" s="327">
        <f t="shared" si="1"/>
        <v>0</v>
      </c>
    </row>
    <row r="119" spans="1:13" ht="27.95" customHeight="1" x14ac:dyDescent="0.15">
      <c r="A119" s="201"/>
      <c r="B119" s="80"/>
      <c r="C119" s="313"/>
      <c r="D119" s="314"/>
      <c r="E119" s="314"/>
      <c r="F119" s="290"/>
      <c r="G119" s="288"/>
      <c r="H119" s="635"/>
      <c r="I119" s="273" t="s">
        <v>364</v>
      </c>
      <c r="J119" s="265"/>
      <c r="K119" s="326">
        <v>0</v>
      </c>
      <c r="L119" s="326">
        <v>0</v>
      </c>
      <c r="M119" s="327">
        <f t="shared" si="1"/>
        <v>0</v>
      </c>
    </row>
    <row r="120" spans="1:13" ht="27.95" customHeight="1" x14ac:dyDescent="0.15">
      <c r="A120" s="201"/>
      <c r="B120" s="80"/>
      <c r="C120" s="313"/>
      <c r="D120" s="314"/>
      <c r="E120" s="314"/>
      <c r="F120" s="290"/>
      <c r="G120" s="288"/>
      <c r="H120" s="632" t="s">
        <v>56</v>
      </c>
      <c r="I120" s="273"/>
      <c r="J120" s="265"/>
      <c r="K120" s="326">
        <f>SUM(K121)</f>
        <v>0</v>
      </c>
      <c r="L120" s="326">
        <f>SUM(L121)</f>
        <v>0</v>
      </c>
      <c r="M120" s="327">
        <f t="shared" si="1"/>
        <v>0</v>
      </c>
    </row>
    <row r="121" spans="1:13" ht="27.95" customHeight="1" x14ac:dyDescent="0.15">
      <c r="A121" s="201"/>
      <c r="B121" s="80"/>
      <c r="C121" s="313"/>
      <c r="D121" s="314"/>
      <c r="E121" s="314"/>
      <c r="F121" s="290"/>
      <c r="G121" s="288"/>
      <c r="H121" s="635"/>
      <c r="I121" s="273" t="s">
        <v>56</v>
      </c>
      <c r="J121" s="265"/>
      <c r="K121" s="326">
        <v>0</v>
      </c>
      <c r="L121" s="326">
        <v>0</v>
      </c>
      <c r="M121" s="327">
        <f t="shared" si="1"/>
        <v>0</v>
      </c>
    </row>
    <row r="122" spans="1:13" ht="27.95" customHeight="1" x14ac:dyDescent="0.15">
      <c r="A122" s="201"/>
      <c r="B122" s="80"/>
      <c r="C122" s="313"/>
      <c r="D122" s="314"/>
      <c r="E122" s="314"/>
      <c r="F122" s="290"/>
      <c r="G122" s="288"/>
      <c r="H122" s="632" t="s">
        <v>209</v>
      </c>
      <c r="I122" s="273"/>
      <c r="J122" s="265"/>
      <c r="K122" s="326">
        <f>SUM(K123+K124)</f>
        <v>0</v>
      </c>
      <c r="L122" s="326">
        <f>SUM(L123+L124)</f>
        <v>0</v>
      </c>
      <c r="M122" s="327">
        <f t="shared" si="1"/>
        <v>0</v>
      </c>
    </row>
    <row r="123" spans="1:13" ht="27.95" customHeight="1" x14ac:dyDescent="0.15">
      <c r="A123" s="201"/>
      <c r="B123" s="80"/>
      <c r="C123" s="313"/>
      <c r="D123" s="314"/>
      <c r="E123" s="314"/>
      <c r="F123" s="290"/>
      <c r="G123" s="288"/>
      <c r="H123" s="633"/>
      <c r="I123" s="273" t="s">
        <v>425</v>
      </c>
      <c r="J123" s="265"/>
      <c r="K123" s="326">
        <v>0</v>
      </c>
      <c r="L123" s="326">
        <v>0</v>
      </c>
      <c r="M123" s="327">
        <f t="shared" si="1"/>
        <v>0</v>
      </c>
    </row>
    <row r="124" spans="1:13" ht="27.95" customHeight="1" x14ac:dyDescent="0.15">
      <c r="A124" s="201"/>
      <c r="B124" s="80"/>
      <c r="C124" s="313"/>
      <c r="D124" s="314"/>
      <c r="E124" s="314"/>
      <c r="F124" s="290"/>
      <c r="G124" s="288"/>
      <c r="H124" s="633"/>
      <c r="I124" s="695" t="s">
        <v>427</v>
      </c>
      <c r="J124" s="265"/>
      <c r="K124" s="326">
        <f>SUM(K125+K126)</f>
        <v>0</v>
      </c>
      <c r="L124" s="326">
        <f>SUM(L125+L126)</f>
        <v>0</v>
      </c>
      <c r="M124" s="327">
        <f t="shared" si="1"/>
        <v>0</v>
      </c>
    </row>
    <row r="125" spans="1:13" ht="27.95" customHeight="1" x14ac:dyDescent="0.15">
      <c r="A125" s="201"/>
      <c r="B125" s="80"/>
      <c r="C125" s="313"/>
      <c r="D125" s="314"/>
      <c r="E125" s="314"/>
      <c r="F125" s="290"/>
      <c r="G125" s="288"/>
      <c r="H125" s="633"/>
      <c r="I125" s="696"/>
      <c r="J125" s="265" t="s">
        <v>428</v>
      </c>
      <c r="K125" s="326">
        <v>0</v>
      </c>
      <c r="L125" s="326">
        <v>0</v>
      </c>
      <c r="M125" s="327">
        <f t="shared" si="1"/>
        <v>0</v>
      </c>
    </row>
    <row r="126" spans="1:13" ht="27.95" customHeight="1" thickBot="1" x14ac:dyDescent="0.2">
      <c r="A126" s="201"/>
      <c r="B126" s="80"/>
      <c r="C126" s="313"/>
      <c r="D126" s="314"/>
      <c r="E126" s="314"/>
      <c r="F126" s="290"/>
      <c r="G126" s="288"/>
      <c r="H126" s="633"/>
      <c r="I126" s="696"/>
      <c r="J126" s="409" t="s">
        <v>427</v>
      </c>
      <c r="K126" s="446">
        <v>0</v>
      </c>
      <c r="L126" s="446">
        <v>0</v>
      </c>
      <c r="M126" s="447">
        <f t="shared" si="1"/>
        <v>0</v>
      </c>
    </row>
    <row r="127" spans="1:13" ht="27.95" customHeight="1" thickBot="1" x14ac:dyDescent="0.2">
      <c r="A127" s="201"/>
      <c r="B127" s="80"/>
      <c r="C127" s="313"/>
      <c r="D127" s="314"/>
      <c r="E127" s="314"/>
      <c r="F127" s="291"/>
      <c r="G127" s="408"/>
      <c r="H127" s="752" t="s">
        <v>433</v>
      </c>
      <c r="I127" s="703"/>
      <c r="J127" s="750"/>
      <c r="K127" s="397">
        <f>SUM(K5+K10+K15+K29+K46+K49+K52+K101+K111+K116+K118+K120+K122)</f>
        <v>21800</v>
      </c>
      <c r="L127" s="397">
        <f>SUM(L5+L10+L15+L29+L46+L49+L52+L101+L111+L116+L118+L120+L122)</f>
        <v>0</v>
      </c>
      <c r="M127" s="398">
        <f t="shared" si="1"/>
        <v>21800</v>
      </c>
    </row>
    <row r="128" spans="1:13" ht="27.95" customHeight="1" x14ac:dyDescent="0.15">
      <c r="A128" s="201"/>
      <c r="B128" s="80"/>
      <c r="C128" s="313"/>
      <c r="D128" s="314"/>
      <c r="E128" s="314"/>
      <c r="F128" s="292"/>
      <c r="G128" s="712" t="s">
        <v>65</v>
      </c>
      <c r="H128" s="633" t="s">
        <v>66</v>
      </c>
      <c r="I128" s="365"/>
      <c r="J128" s="270"/>
      <c r="K128" s="366">
        <f>SUM(K129+K130+K134+K137+K140+K141+K142)</f>
        <v>20558</v>
      </c>
      <c r="L128" s="366">
        <f>SUM(L129+L130+L134+L137+L140+L141+L142)</f>
        <v>0</v>
      </c>
      <c r="M128" s="367">
        <f t="shared" si="1"/>
        <v>20558</v>
      </c>
    </row>
    <row r="129" spans="1:13" ht="27.95" customHeight="1" x14ac:dyDescent="0.15">
      <c r="A129" s="201"/>
      <c r="B129" s="80"/>
      <c r="C129" s="313"/>
      <c r="D129" s="314"/>
      <c r="E129" s="314"/>
      <c r="F129" s="701" t="s">
        <v>677</v>
      </c>
      <c r="G129" s="694"/>
      <c r="H129" s="633"/>
      <c r="I129" s="273" t="s">
        <v>434</v>
      </c>
      <c r="J129" s="61"/>
      <c r="K129" s="326">
        <v>0</v>
      </c>
      <c r="L129" s="326">
        <v>0</v>
      </c>
      <c r="M129" s="327">
        <f t="shared" si="1"/>
        <v>0</v>
      </c>
    </row>
    <row r="130" spans="1:13" ht="27.95" customHeight="1" x14ac:dyDescent="0.15">
      <c r="A130" s="201"/>
      <c r="B130" s="80"/>
      <c r="C130" s="313"/>
      <c r="D130" s="314"/>
      <c r="E130" s="314"/>
      <c r="F130" s="701"/>
      <c r="G130" s="694"/>
      <c r="H130" s="633"/>
      <c r="I130" s="695" t="s">
        <v>435</v>
      </c>
      <c r="J130" s="61"/>
      <c r="K130" s="354">
        <f>SUM(K131+K132+K133)</f>
        <v>13922</v>
      </c>
      <c r="L130" s="354">
        <f>SUM(L131+L132+L133)</f>
        <v>0</v>
      </c>
      <c r="M130" s="355">
        <f t="shared" si="1"/>
        <v>13922</v>
      </c>
    </row>
    <row r="131" spans="1:13" ht="27.95" customHeight="1" x14ac:dyDescent="0.15">
      <c r="A131" s="201"/>
      <c r="B131" s="80"/>
      <c r="C131" s="313"/>
      <c r="D131" s="314"/>
      <c r="E131" s="314"/>
      <c r="F131" s="701"/>
      <c r="G131" s="694"/>
      <c r="H131" s="633"/>
      <c r="I131" s="696"/>
      <c r="J131" s="265" t="s">
        <v>435</v>
      </c>
      <c r="K131" s="354">
        <v>4946</v>
      </c>
      <c r="L131" s="354">
        <v>0</v>
      </c>
      <c r="M131" s="355">
        <f t="shared" si="1"/>
        <v>4946</v>
      </c>
    </row>
    <row r="132" spans="1:13" ht="27.95" customHeight="1" x14ac:dyDescent="0.15">
      <c r="A132" s="201"/>
      <c r="B132" s="80"/>
      <c r="C132" s="313"/>
      <c r="D132" s="314"/>
      <c r="E132" s="314"/>
      <c r="F132" s="701"/>
      <c r="G132" s="282"/>
      <c r="H132" s="633"/>
      <c r="I132" s="696"/>
      <c r="J132" s="265" t="s">
        <v>437</v>
      </c>
      <c r="K132" s="354">
        <v>7052</v>
      </c>
      <c r="L132" s="354">
        <v>0</v>
      </c>
      <c r="M132" s="355">
        <f t="shared" si="1"/>
        <v>7052</v>
      </c>
    </row>
    <row r="133" spans="1:13" ht="27.95" customHeight="1" x14ac:dyDescent="0.15">
      <c r="A133" s="201"/>
      <c r="B133" s="80"/>
      <c r="C133" s="313"/>
      <c r="D133" s="314"/>
      <c r="E133" s="314"/>
      <c r="F133" s="701"/>
      <c r="G133" s="282"/>
      <c r="H133" s="633"/>
      <c r="I133" s="697"/>
      <c r="J133" s="265" t="s">
        <v>438</v>
      </c>
      <c r="K133" s="354">
        <v>1924</v>
      </c>
      <c r="L133" s="354">
        <v>0</v>
      </c>
      <c r="M133" s="355">
        <f t="shared" si="1"/>
        <v>1924</v>
      </c>
    </row>
    <row r="134" spans="1:13" ht="27.95" customHeight="1" x14ac:dyDescent="0.15">
      <c r="A134" s="201"/>
      <c r="B134" s="80"/>
      <c r="C134" s="313"/>
      <c r="D134" s="314"/>
      <c r="E134" s="314"/>
      <c r="F134" s="701"/>
      <c r="G134" s="282"/>
      <c r="H134" s="633"/>
      <c r="I134" s="695" t="s">
        <v>439</v>
      </c>
      <c r="J134" s="265"/>
      <c r="K134" s="354">
        <f>SUM(K135+K136)</f>
        <v>3891</v>
      </c>
      <c r="L134" s="354">
        <f>SUM(L135+L136)</f>
        <v>0</v>
      </c>
      <c r="M134" s="355">
        <f t="shared" ref="M134:M197" si="2">SUM(K134-L134)</f>
        <v>3891</v>
      </c>
    </row>
    <row r="135" spans="1:13" ht="27.95" customHeight="1" x14ac:dyDescent="0.15">
      <c r="A135" s="201"/>
      <c r="B135" s="80"/>
      <c r="C135" s="313"/>
      <c r="D135" s="314"/>
      <c r="E135" s="314"/>
      <c r="F135" s="701"/>
      <c r="G135" s="282"/>
      <c r="H135" s="633"/>
      <c r="I135" s="696"/>
      <c r="J135" s="265" t="s">
        <v>439</v>
      </c>
      <c r="K135" s="354">
        <v>1834</v>
      </c>
      <c r="L135" s="354">
        <v>0</v>
      </c>
      <c r="M135" s="355">
        <f t="shared" si="2"/>
        <v>1834</v>
      </c>
    </row>
    <row r="136" spans="1:13" ht="27.95" customHeight="1" x14ac:dyDescent="0.15">
      <c r="A136" s="201"/>
      <c r="B136" s="80"/>
      <c r="C136" s="313"/>
      <c r="D136" s="314"/>
      <c r="E136" s="314"/>
      <c r="F136" s="701"/>
      <c r="G136" s="282"/>
      <c r="H136" s="633"/>
      <c r="I136" s="697"/>
      <c r="J136" s="265" t="s">
        <v>440</v>
      </c>
      <c r="K136" s="354">
        <v>2057</v>
      </c>
      <c r="L136" s="354">
        <v>0</v>
      </c>
      <c r="M136" s="355">
        <f t="shared" si="2"/>
        <v>2057</v>
      </c>
    </row>
    <row r="137" spans="1:13" ht="27.95" customHeight="1" x14ac:dyDescent="0.15">
      <c r="A137" s="201"/>
      <c r="B137" s="80"/>
      <c r="C137" s="313"/>
      <c r="D137" s="314"/>
      <c r="E137" s="314"/>
      <c r="F137" s="701"/>
      <c r="G137" s="282"/>
      <c r="H137" s="633"/>
      <c r="I137" s="695" t="s">
        <v>441</v>
      </c>
      <c r="J137" s="265"/>
      <c r="K137" s="326">
        <f>SUM(K138+K139)</f>
        <v>0</v>
      </c>
      <c r="L137" s="326">
        <f>SUM(L138+L139)</f>
        <v>0</v>
      </c>
      <c r="M137" s="327">
        <f t="shared" si="2"/>
        <v>0</v>
      </c>
    </row>
    <row r="138" spans="1:13" ht="27.95" customHeight="1" x14ac:dyDescent="0.15">
      <c r="A138" s="201"/>
      <c r="B138" s="80"/>
      <c r="C138" s="313"/>
      <c r="D138" s="314"/>
      <c r="E138" s="314"/>
      <c r="F138" s="701"/>
      <c r="G138" s="282"/>
      <c r="H138" s="633"/>
      <c r="I138" s="696"/>
      <c r="J138" s="265" t="s">
        <v>441</v>
      </c>
      <c r="K138" s="326">
        <v>0</v>
      </c>
      <c r="L138" s="326">
        <v>0</v>
      </c>
      <c r="M138" s="327">
        <f t="shared" si="2"/>
        <v>0</v>
      </c>
    </row>
    <row r="139" spans="1:13" ht="27.95" customHeight="1" x14ac:dyDescent="0.15">
      <c r="A139" s="201"/>
      <c r="B139" s="80"/>
      <c r="C139" s="313"/>
      <c r="D139" s="314"/>
      <c r="E139" s="314"/>
      <c r="F139" s="290"/>
      <c r="G139" s="282"/>
      <c r="H139" s="633"/>
      <c r="I139" s="697"/>
      <c r="J139" s="265" t="s">
        <v>443</v>
      </c>
      <c r="K139" s="326">
        <v>0</v>
      </c>
      <c r="L139" s="326">
        <v>0</v>
      </c>
      <c r="M139" s="327">
        <f t="shared" si="2"/>
        <v>0</v>
      </c>
    </row>
    <row r="140" spans="1:13" ht="27.95" customHeight="1" x14ac:dyDescent="0.15">
      <c r="A140" s="201"/>
      <c r="B140" s="80"/>
      <c r="C140" s="313"/>
      <c r="D140" s="314"/>
      <c r="E140" s="314"/>
      <c r="F140" s="290"/>
      <c r="G140" s="282"/>
      <c r="H140" s="633"/>
      <c r="I140" s="273" t="s">
        <v>444</v>
      </c>
      <c r="J140" s="61"/>
      <c r="K140" s="326">
        <v>0</v>
      </c>
      <c r="L140" s="326">
        <v>0</v>
      </c>
      <c r="M140" s="327">
        <f t="shared" si="2"/>
        <v>0</v>
      </c>
    </row>
    <row r="141" spans="1:13" ht="27.95" customHeight="1" x14ac:dyDescent="0.15">
      <c r="A141" s="201"/>
      <c r="B141" s="80"/>
      <c r="C141" s="313"/>
      <c r="D141" s="314"/>
      <c r="E141" s="314"/>
      <c r="F141" s="290"/>
      <c r="G141" s="282"/>
      <c r="H141" s="633"/>
      <c r="I141" s="273" t="s">
        <v>447</v>
      </c>
      <c r="J141" s="61"/>
      <c r="K141" s="354">
        <v>2745</v>
      </c>
      <c r="L141" s="326">
        <v>0</v>
      </c>
      <c r="M141" s="355">
        <f t="shared" si="2"/>
        <v>2745</v>
      </c>
    </row>
    <row r="142" spans="1:13" ht="27.95" customHeight="1" x14ac:dyDescent="0.15">
      <c r="A142" s="201"/>
      <c r="B142" s="80"/>
      <c r="C142" s="313"/>
      <c r="D142" s="314"/>
      <c r="E142" s="314"/>
      <c r="F142" s="290"/>
      <c r="G142" s="282"/>
      <c r="H142" s="633"/>
      <c r="I142" s="695" t="s">
        <v>445</v>
      </c>
      <c r="J142" s="61"/>
      <c r="K142" s="326">
        <f>SUM(K143+K144)</f>
        <v>0</v>
      </c>
      <c r="L142" s="326">
        <f>SUM(L143+L144)</f>
        <v>0</v>
      </c>
      <c r="M142" s="327">
        <f t="shared" si="2"/>
        <v>0</v>
      </c>
    </row>
    <row r="143" spans="1:13" ht="27.95" customHeight="1" x14ac:dyDescent="0.15">
      <c r="A143" s="201"/>
      <c r="B143" s="80"/>
      <c r="C143" s="313"/>
      <c r="D143" s="314"/>
      <c r="E143" s="314"/>
      <c r="F143" s="290"/>
      <c r="G143" s="282"/>
      <c r="H143" s="633"/>
      <c r="I143" s="696"/>
      <c r="J143" s="265" t="s">
        <v>75</v>
      </c>
      <c r="K143" s="326">
        <v>0</v>
      </c>
      <c r="L143" s="326">
        <v>0</v>
      </c>
      <c r="M143" s="327">
        <f t="shared" si="2"/>
        <v>0</v>
      </c>
    </row>
    <row r="144" spans="1:13" ht="27.95" customHeight="1" x14ac:dyDescent="0.15">
      <c r="A144" s="201"/>
      <c r="B144" s="80"/>
      <c r="C144" s="313"/>
      <c r="D144" s="314"/>
      <c r="E144" s="314"/>
      <c r="F144" s="290"/>
      <c r="G144" s="282"/>
      <c r="H144" s="635"/>
      <c r="I144" s="697"/>
      <c r="J144" s="265" t="s">
        <v>445</v>
      </c>
      <c r="K144" s="326">
        <v>0</v>
      </c>
      <c r="L144" s="326">
        <v>0</v>
      </c>
      <c r="M144" s="327">
        <f t="shared" si="2"/>
        <v>0</v>
      </c>
    </row>
    <row r="145" spans="1:13" ht="27.95" customHeight="1" x14ac:dyDescent="0.15">
      <c r="A145" s="201"/>
      <c r="B145" s="80"/>
      <c r="C145" s="313"/>
      <c r="D145" s="314"/>
      <c r="E145" s="314"/>
      <c r="F145" s="290"/>
      <c r="G145" s="282"/>
      <c r="H145" s="632" t="s">
        <v>687</v>
      </c>
      <c r="I145" s="335"/>
      <c r="J145" s="265"/>
      <c r="K145" s="363">
        <f>SUM(K146+K149+K150+K151+K152+K155+K156+K157+K158+K159+K160+K161+K162+K163+K164+K165+K166)</f>
        <v>330</v>
      </c>
      <c r="L145" s="445">
        <f>SUM(L146+L149+L150+L151+L152+L155+L156+L157+L158+L159+L160+L161+L162+L163+L164+L165+L166)</f>
        <v>0</v>
      </c>
      <c r="M145" s="364">
        <f t="shared" si="2"/>
        <v>330</v>
      </c>
    </row>
    <row r="146" spans="1:13" ht="27.95" customHeight="1" x14ac:dyDescent="0.15">
      <c r="A146" s="201"/>
      <c r="B146" s="80"/>
      <c r="C146" s="313"/>
      <c r="D146" s="314"/>
      <c r="E146" s="314"/>
      <c r="F146" s="290"/>
      <c r="G146" s="282"/>
      <c r="H146" s="633"/>
      <c r="I146" s="695" t="s">
        <v>474</v>
      </c>
      <c r="J146" s="265"/>
      <c r="K146" s="326">
        <f>SUM(K147+K148)</f>
        <v>0</v>
      </c>
      <c r="L146" s="326">
        <f>SUM(L147+L148)</f>
        <v>0</v>
      </c>
      <c r="M146" s="327">
        <f t="shared" si="2"/>
        <v>0</v>
      </c>
    </row>
    <row r="147" spans="1:13" ht="27.95" customHeight="1" x14ac:dyDescent="0.15">
      <c r="A147" s="201"/>
      <c r="B147" s="80"/>
      <c r="C147" s="313"/>
      <c r="D147" s="314"/>
      <c r="E147" s="314"/>
      <c r="F147" s="290"/>
      <c r="G147" s="282"/>
      <c r="H147" s="633"/>
      <c r="I147" s="696"/>
      <c r="J147" s="265" t="s">
        <v>475</v>
      </c>
      <c r="K147" s="326">
        <v>0</v>
      </c>
      <c r="L147" s="326">
        <v>0</v>
      </c>
      <c r="M147" s="327">
        <f t="shared" si="2"/>
        <v>0</v>
      </c>
    </row>
    <row r="148" spans="1:13" ht="27.95" customHeight="1" x14ac:dyDescent="0.15">
      <c r="A148" s="201"/>
      <c r="B148" s="80"/>
      <c r="C148" s="313"/>
      <c r="D148" s="314"/>
      <c r="E148" s="314"/>
      <c r="F148" s="290"/>
      <c r="G148" s="282"/>
      <c r="H148" s="633"/>
      <c r="I148" s="697"/>
      <c r="J148" s="265" t="s">
        <v>476</v>
      </c>
      <c r="K148" s="326">
        <v>0</v>
      </c>
      <c r="L148" s="326">
        <v>0</v>
      </c>
      <c r="M148" s="327">
        <f t="shared" si="2"/>
        <v>0</v>
      </c>
    </row>
    <row r="149" spans="1:13" ht="27.95" customHeight="1" x14ac:dyDescent="0.15">
      <c r="A149" s="201"/>
      <c r="B149" s="80"/>
      <c r="C149" s="313"/>
      <c r="D149" s="314"/>
      <c r="E149" s="314"/>
      <c r="F149" s="290"/>
      <c r="G149" s="282"/>
      <c r="H149" s="633"/>
      <c r="I149" s="273" t="s">
        <v>477</v>
      </c>
      <c r="J149" s="265"/>
      <c r="K149" s="326">
        <v>0</v>
      </c>
      <c r="L149" s="326">
        <v>0</v>
      </c>
      <c r="M149" s="327">
        <f t="shared" si="2"/>
        <v>0</v>
      </c>
    </row>
    <row r="150" spans="1:13" ht="27.95" customHeight="1" x14ac:dyDescent="0.15">
      <c r="A150" s="201"/>
      <c r="B150" s="80"/>
      <c r="C150" s="313"/>
      <c r="D150" s="314"/>
      <c r="E150" s="314"/>
      <c r="F150" s="290"/>
      <c r="G150" s="282"/>
      <c r="H150" s="633"/>
      <c r="I150" s="273" t="s">
        <v>457</v>
      </c>
      <c r="J150" s="265"/>
      <c r="K150" s="326">
        <v>0</v>
      </c>
      <c r="L150" s="326">
        <v>0</v>
      </c>
      <c r="M150" s="327">
        <f t="shared" si="2"/>
        <v>0</v>
      </c>
    </row>
    <row r="151" spans="1:13" ht="27.95" customHeight="1" x14ac:dyDescent="0.15">
      <c r="A151" s="201"/>
      <c r="B151" s="80"/>
      <c r="C151" s="313"/>
      <c r="D151" s="314"/>
      <c r="E151" s="314"/>
      <c r="F151" s="290"/>
      <c r="G151" s="282"/>
      <c r="H151" s="633"/>
      <c r="I151" s="273" t="s">
        <v>489</v>
      </c>
      <c r="J151" s="265"/>
      <c r="K151" s="354">
        <v>140</v>
      </c>
      <c r="L151" s="326">
        <v>0</v>
      </c>
      <c r="M151" s="355">
        <f t="shared" si="2"/>
        <v>140</v>
      </c>
    </row>
    <row r="152" spans="1:13" ht="27.95" customHeight="1" x14ac:dyDescent="0.15">
      <c r="A152" s="201"/>
      <c r="B152" s="80"/>
      <c r="C152" s="313"/>
      <c r="D152" s="314"/>
      <c r="E152" s="314"/>
      <c r="F152" s="290"/>
      <c r="G152" s="282"/>
      <c r="H152" s="633"/>
      <c r="I152" s="695" t="s">
        <v>458</v>
      </c>
      <c r="J152" s="265"/>
      <c r="K152" s="354">
        <f>SUM(K153+K154)</f>
        <v>190</v>
      </c>
      <c r="L152" s="326">
        <f>SUM(L153+L154)</f>
        <v>0</v>
      </c>
      <c r="M152" s="355">
        <f t="shared" si="2"/>
        <v>190</v>
      </c>
    </row>
    <row r="153" spans="1:13" ht="27.95" customHeight="1" x14ac:dyDescent="0.15">
      <c r="A153" s="201"/>
      <c r="B153" s="80"/>
      <c r="C153" s="313"/>
      <c r="D153" s="314"/>
      <c r="E153" s="314"/>
      <c r="F153" s="290"/>
      <c r="G153" s="282"/>
      <c r="H153" s="633"/>
      <c r="I153" s="696"/>
      <c r="J153" s="265" t="s">
        <v>458</v>
      </c>
      <c r="K153" s="326">
        <v>0</v>
      </c>
      <c r="L153" s="326">
        <v>0</v>
      </c>
      <c r="M153" s="327">
        <f t="shared" si="2"/>
        <v>0</v>
      </c>
    </row>
    <row r="154" spans="1:13" ht="27.95" customHeight="1" x14ac:dyDescent="0.15">
      <c r="A154" s="201"/>
      <c r="B154" s="80"/>
      <c r="C154" s="313"/>
      <c r="D154" s="314"/>
      <c r="E154" s="314"/>
      <c r="F154" s="290"/>
      <c r="G154" s="282"/>
      <c r="H154" s="633"/>
      <c r="I154" s="697"/>
      <c r="J154" s="265" t="s">
        <v>485</v>
      </c>
      <c r="K154" s="354">
        <v>190</v>
      </c>
      <c r="L154" s="326">
        <v>0</v>
      </c>
      <c r="M154" s="355">
        <f t="shared" si="2"/>
        <v>190</v>
      </c>
    </row>
    <row r="155" spans="1:13" ht="27.95" customHeight="1" x14ac:dyDescent="0.15">
      <c r="A155" s="201"/>
      <c r="B155" s="80"/>
      <c r="C155" s="313"/>
      <c r="D155" s="314"/>
      <c r="E155" s="314"/>
      <c r="F155" s="290"/>
      <c r="G155" s="282"/>
      <c r="H155" s="633"/>
      <c r="I155" s="273" t="s">
        <v>465</v>
      </c>
      <c r="J155" s="265"/>
      <c r="K155" s="326">
        <v>0</v>
      </c>
      <c r="L155" s="326">
        <v>0</v>
      </c>
      <c r="M155" s="327">
        <f t="shared" si="2"/>
        <v>0</v>
      </c>
    </row>
    <row r="156" spans="1:13" ht="27.95" customHeight="1" x14ac:dyDescent="0.15">
      <c r="A156" s="201"/>
      <c r="B156" s="80"/>
      <c r="C156" s="313"/>
      <c r="D156" s="314"/>
      <c r="E156" s="314"/>
      <c r="F156" s="290"/>
      <c r="G156" s="282"/>
      <c r="H156" s="633"/>
      <c r="I156" s="273" t="s">
        <v>466</v>
      </c>
      <c r="J156" s="61"/>
      <c r="K156" s="326">
        <v>0</v>
      </c>
      <c r="L156" s="326">
        <v>0</v>
      </c>
      <c r="M156" s="327">
        <f t="shared" si="2"/>
        <v>0</v>
      </c>
    </row>
    <row r="157" spans="1:13" ht="27.95" customHeight="1" x14ac:dyDescent="0.15">
      <c r="A157" s="201"/>
      <c r="B157" s="80"/>
      <c r="C157" s="313"/>
      <c r="D157" s="314"/>
      <c r="E157" s="314"/>
      <c r="F157" s="290"/>
      <c r="G157" s="282"/>
      <c r="H157" s="633"/>
      <c r="I157" s="273" t="s">
        <v>488</v>
      </c>
      <c r="J157" s="61"/>
      <c r="K157" s="326">
        <v>0</v>
      </c>
      <c r="L157" s="326">
        <v>0</v>
      </c>
      <c r="M157" s="327">
        <f t="shared" si="2"/>
        <v>0</v>
      </c>
    </row>
    <row r="158" spans="1:13" ht="27.95" customHeight="1" x14ac:dyDescent="0.15">
      <c r="A158" s="201"/>
      <c r="B158" s="80"/>
      <c r="C158" s="313"/>
      <c r="D158" s="314"/>
      <c r="E158" s="314"/>
      <c r="F158" s="290"/>
      <c r="G158" s="282"/>
      <c r="H158" s="633"/>
      <c r="I158" s="273" t="s">
        <v>473</v>
      </c>
      <c r="J158" s="61"/>
      <c r="K158" s="326">
        <v>0</v>
      </c>
      <c r="L158" s="326">
        <v>0</v>
      </c>
      <c r="M158" s="327">
        <f t="shared" si="2"/>
        <v>0</v>
      </c>
    </row>
    <row r="159" spans="1:13" ht="27.95" customHeight="1" x14ac:dyDescent="0.15">
      <c r="A159" s="201"/>
      <c r="B159" s="80"/>
      <c r="C159" s="313"/>
      <c r="D159" s="314"/>
      <c r="E159" s="314"/>
      <c r="F159" s="290"/>
      <c r="G159" s="282"/>
      <c r="H159" s="633"/>
      <c r="I159" s="273" t="s">
        <v>586</v>
      </c>
      <c r="J159" s="61"/>
      <c r="K159" s="326">
        <v>0</v>
      </c>
      <c r="L159" s="326">
        <v>0</v>
      </c>
      <c r="M159" s="327">
        <f t="shared" si="2"/>
        <v>0</v>
      </c>
    </row>
    <row r="160" spans="1:13" ht="27.95" customHeight="1" x14ac:dyDescent="0.15">
      <c r="A160" s="201"/>
      <c r="B160" s="80"/>
      <c r="C160" s="313"/>
      <c r="D160" s="314"/>
      <c r="E160" s="314"/>
      <c r="F160" s="290"/>
      <c r="G160" s="282"/>
      <c r="H160" s="633"/>
      <c r="I160" s="273" t="s">
        <v>478</v>
      </c>
      <c r="J160" s="61"/>
      <c r="K160" s="326">
        <v>0</v>
      </c>
      <c r="L160" s="326">
        <v>0</v>
      </c>
      <c r="M160" s="327">
        <f t="shared" si="2"/>
        <v>0</v>
      </c>
    </row>
    <row r="161" spans="1:13" ht="27.95" customHeight="1" x14ac:dyDescent="0.15">
      <c r="A161" s="201"/>
      <c r="B161" s="80"/>
      <c r="C161" s="313"/>
      <c r="D161" s="314"/>
      <c r="E161" s="314"/>
      <c r="F161" s="290"/>
      <c r="G161" s="282"/>
      <c r="H161" s="633"/>
      <c r="I161" s="273" t="s">
        <v>479</v>
      </c>
      <c r="J161" s="61"/>
      <c r="K161" s="326">
        <v>0</v>
      </c>
      <c r="L161" s="326">
        <v>0</v>
      </c>
      <c r="M161" s="327">
        <f t="shared" si="2"/>
        <v>0</v>
      </c>
    </row>
    <row r="162" spans="1:13" ht="27.95" customHeight="1" x14ac:dyDescent="0.15">
      <c r="A162" s="201"/>
      <c r="B162" s="80"/>
      <c r="C162" s="313"/>
      <c r="D162" s="314"/>
      <c r="E162" s="314"/>
      <c r="F162" s="290"/>
      <c r="G162" s="282"/>
      <c r="H162" s="633"/>
      <c r="I162" s="273" t="s">
        <v>480</v>
      </c>
      <c r="J162" s="61"/>
      <c r="K162" s="326">
        <v>0</v>
      </c>
      <c r="L162" s="326">
        <v>0</v>
      </c>
      <c r="M162" s="327">
        <f t="shared" si="2"/>
        <v>0</v>
      </c>
    </row>
    <row r="163" spans="1:13" ht="27.95" customHeight="1" x14ac:dyDescent="0.15">
      <c r="A163" s="201"/>
      <c r="B163" s="80"/>
      <c r="C163" s="313"/>
      <c r="D163" s="314"/>
      <c r="E163" s="314"/>
      <c r="F163" s="290"/>
      <c r="G163" s="282"/>
      <c r="H163" s="633"/>
      <c r="I163" s="273" t="s">
        <v>481</v>
      </c>
      <c r="J163" s="61"/>
      <c r="K163" s="326">
        <v>0</v>
      </c>
      <c r="L163" s="326">
        <v>0</v>
      </c>
      <c r="M163" s="327">
        <f t="shared" si="2"/>
        <v>0</v>
      </c>
    </row>
    <row r="164" spans="1:13" ht="27.95" customHeight="1" x14ac:dyDescent="0.15">
      <c r="A164" s="201"/>
      <c r="B164" s="80"/>
      <c r="C164" s="313"/>
      <c r="D164" s="314"/>
      <c r="E164" s="314"/>
      <c r="F164" s="290"/>
      <c r="G164" s="282"/>
      <c r="H164" s="633"/>
      <c r="I164" s="273" t="s">
        <v>482</v>
      </c>
      <c r="J164" s="61"/>
      <c r="K164" s="326">
        <v>0</v>
      </c>
      <c r="L164" s="326">
        <v>0</v>
      </c>
      <c r="M164" s="327">
        <f t="shared" si="2"/>
        <v>0</v>
      </c>
    </row>
    <row r="165" spans="1:13" ht="27.95" customHeight="1" x14ac:dyDescent="0.15">
      <c r="A165" s="201"/>
      <c r="B165" s="80"/>
      <c r="C165" s="313"/>
      <c r="D165" s="314"/>
      <c r="E165" s="314"/>
      <c r="F165" s="290"/>
      <c r="G165" s="282"/>
      <c r="H165" s="633"/>
      <c r="I165" s="273" t="s">
        <v>490</v>
      </c>
      <c r="J165" s="61"/>
      <c r="K165" s="326">
        <v>0</v>
      </c>
      <c r="L165" s="326">
        <v>0</v>
      </c>
      <c r="M165" s="327">
        <f t="shared" si="2"/>
        <v>0</v>
      </c>
    </row>
    <row r="166" spans="1:13" ht="27.95" customHeight="1" x14ac:dyDescent="0.15">
      <c r="A166" s="201"/>
      <c r="B166" s="80"/>
      <c r="C166" s="313"/>
      <c r="D166" s="314"/>
      <c r="E166" s="314"/>
      <c r="F166" s="291"/>
      <c r="G166" s="283"/>
      <c r="H166" s="635"/>
      <c r="I166" s="273" t="s">
        <v>472</v>
      </c>
      <c r="J166" s="61"/>
      <c r="K166" s="326">
        <v>0</v>
      </c>
      <c r="L166" s="326">
        <v>0</v>
      </c>
      <c r="M166" s="327">
        <f t="shared" si="2"/>
        <v>0</v>
      </c>
    </row>
    <row r="167" spans="1:13" ht="27.95" customHeight="1" x14ac:dyDescent="0.15">
      <c r="A167" s="201"/>
      <c r="B167" s="80"/>
      <c r="C167" s="313"/>
      <c r="D167" s="314"/>
      <c r="E167" s="314"/>
      <c r="F167" s="290"/>
      <c r="G167" s="282"/>
      <c r="H167" s="632" t="s">
        <v>688</v>
      </c>
      <c r="I167" s="273"/>
      <c r="J167" s="61"/>
      <c r="K167" s="363">
        <f>SUM(K168+K169+K170+K173+K174+K177+K178+K179+K180+K181+K182+K183+K184+K189+K190+K191+K192+K193+K194+K195+K196+K197)</f>
        <v>1960</v>
      </c>
      <c r="L167" s="363">
        <f>SUM(L168+L169+L170+L173+L174+L177+L178+L179+L180+L181+L182+L183+L184+L189+L190+L191+L192+L193+L194+L195+L196+L197)</f>
        <v>0</v>
      </c>
      <c r="M167" s="364">
        <f t="shared" si="2"/>
        <v>1960</v>
      </c>
    </row>
    <row r="168" spans="1:13" ht="27.95" customHeight="1" x14ac:dyDescent="0.15">
      <c r="A168" s="201"/>
      <c r="B168" s="80"/>
      <c r="C168" s="313"/>
      <c r="D168" s="314"/>
      <c r="E168" s="314"/>
      <c r="F168" s="290"/>
      <c r="G168" s="748" t="s">
        <v>680</v>
      </c>
      <c r="H168" s="633"/>
      <c r="I168" s="273" t="s">
        <v>448</v>
      </c>
      <c r="J168" s="61"/>
      <c r="K168" s="354">
        <v>100</v>
      </c>
      <c r="L168" s="326">
        <v>0</v>
      </c>
      <c r="M168" s="355">
        <f t="shared" si="2"/>
        <v>100</v>
      </c>
    </row>
    <row r="169" spans="1:13" ht="27.95" customHeight="1" x14ac:dyDescent="0.15">
      <c r="A169" s="201"/>
      <c r="B169" s="80"/>
      <c r="C169" s="313"/>
      <c r="D169" s="314"/>
      <c r="E169" s="314"/>
      <c r="F169" s="290"/>
      <c r="G169" s="748"/>
      <c r="H169" s="285"/>
      <c r="I169" s="273" t="s">
        <v>452</v>
      </c>
      <c r="J169" s="61"/>
      <c r="K169" s="354">
        <v>70</v>
      </c>
      <c r="L169" s="326">
        <v>0</v>
      </c>
      <c r="M169" s="355">
        <f t="shared" si="2"/>
        <v>70</v>
      </c>
    </row>
    <row r="170" spans="1:13" ht="27.95" customHeight="1" x14ac:dyDescent="0.15">
      <c r="A170" s="201"/>
      <c r="B170" s="80"/>
      <c r="C170" s="313"/>
      <c r="D170" s="314"/>
      <c r="E170" s="314"/>
      <c r="F170" s="290"/>
      <c r="G170" s="282"/>
      <c r="H170" s="285"/>
      <c r="I170" s="695" t="s">
        <v>449</v>
      </c>
      <c r="J170" s="61"/>
      <c r="K170" s="354">
        <f>SUM(K171+K172)</f>
        <v>100</v>
      </c>
      <c r="L170" s="326">
        <f>SUM(L171+L172)</f>
        <v>0</v>
      </c>
      <c r="M170" s="355">
        <f t="shared" si="2"/>
        <v>100</v>
      </c>
    </row>
    <row r="171" spans="1:13" ht="27.95" customHeight="1" x14ac:dyDescent="0.15">
      <c r="A171" s="201"/>
      <c r="B171" s="80"/>
      <c r="C171" s="313"/>
      <c r="D171" s="314"/>
      <c r="E171" s="314"/>
      <c r="F171" s="290"/>
      <c r="G171" s="282"/>
      <c r="H171" s="285"/>
      <c r="I171" s="696"/>
      <c r="J171" s="265" t="s">
        <v>450</v>
      </c>
      <c r="K171" s="354">
        <v>100</v>
      </c>
      <c r="L171" s="326">
        <v>0</v>
      </c>
      <c r="M171" s="355">
        <f t="shared" si="2"/>
        <v>100</v>
      </c>
    </row>
    <row r="172" spans="1:13" ht="27.95" customHeight="1" x14ac:dyDescent="0.15">
      <c r="A172" s="201"/>
      <c r="B172" s="80"/>
      <c r="C172" s="313"/>
      <c r="D172" s="314"/>
      <c r="E172" s="314"/>
      <c r="F172" s="290"/>
      <c r="G172" s="282"/>
      <c r="H172" s="285"/>
      <c r="I172" s="697"/>
      <c r="J172" s="265" t="s">
        <v>451</v>
      </c>
      <c r="K172" s="326">
        <v>0</v>
      </c>
      <c r="L172" s="326">
        <v>0</v>
      </c>
      <c r="M172" s="327">
        <f t="shared" si="2"/>
        <v>0</v>
      </c>
    </row>
    <row r="173" spans="1:13" ht="27.95" customHeight="1" x14ac:dyDescent="0.15">
      <c r="A173" s="201"/>
      <c r="B173" s="80"/>
      <c r="C173" s="313"/>
      <c r="D173" s="314"/>
      <c r="E173" s="314"/>
      <c r="F173" s="290"/>
      <c r="G173" s="282"/>
      <c r="H173" s="285"/>
      <c r="I173" s="273" t="s">
        <v>453</v>
      </c>
      <c r="J173" s="265"/>
      <c r="K173" s="354">
        <v>30</v>
      </c>
      <c r="L173" s="326">
        <v>0</v>
      </c>
      <c r="M173" s="355">
        <f t="shared" si="2"/>
        <v>30</v>
      </c>
    </row>
    <row r="174" spans="1:13" ht="27.95" customHeight="1" x14ac:dyDescent="0.15">
      <c r="A174" s="201"/>
      <c r="B174" s="80"/>
      <c r="C174" s="313"/>
      <c r="D174" s="314"/>
      <c r="E174" s="314"/>
      <c r="F174" s="290"/>
      <c r="G174" s="282"/>
      <c r="H174" s="285"/>
      <c r="I174" s="695" t="s">
        <v>454</v>
      </c>
      <c r="J174" s="265"/>
      <c r="K174" s="354">
        <f>SUM(K175+K176)</f>
        <v>130</v>
      </c>
      <c r="L174" s="326">
        <f>SUM(L175+L176)</f>
        <v>0</v>
      </c>
      <c r="M174" s="355">
        <f t="shared" si="2"/>
        <v>130</v>
      </c>
    </row>
    <row r="175" spans="1:13" ht="27.95" customHeight="1" x14ac:dyDescent="0.15">
      <c r="A175" s="201"/>
      <c r="B175" s="80"/>
      <c r="C175" s="313"/>
      <c r="D175" s="314"/>
      <c r="E175" s="314"/>
      <c r="F175" s="290"/>
      <c r="G175" s="282"/>
      <c r="H175" s="285"/>
      <c r="I175" s="696"/>
      <c r="J175" s="265" t="s">
        <v>454</v>
      </c>
      <c r="K175" s="354">
        <v>130</v>
      </c>
      <c r="L175" s="326">
        <v>0</v>
      </c>
      <c r="M175" s="355">
        <f t="shared" si="2"/>
        <v>130</v>
      </c>
    </row>
    <row r="176" spans="1:13" ht="27.95" customHeight="1" x14ac:dyDescent="0.15">
      <c r="A176" s="201"/>
      <c r="B176" s="80"/>
      <c r="C176" s="313"/>
      <c r="D176" s="314"/>
      <c r="E176" s="314"/>
      <c r="F176" s="290"/>
      <c r="G176" s="282"/>
      <c r="H176" s="285"/>
      <c r="I176" s="697"/>
      <c r="J176" s="265" t="s">
        <v>455</v>
      </c>
      <c r="K176" s="326">
        <v>0</v>
      </c>
      <c r="L176" s="326">
        <v>0</v>
      </c>
      <c r="M176" s="327">
        <f t="shared" si="2"/>
        <v>0</v>
      </c>
    </row>
    <row r="177" spans="1:13" ht="27.95" customHeight="1" x14ac:dyDescent="0.15">
      <c r="A177" s="201"/>
      <c r="B177" s="80"/>
      <c r="C177" s="313"/>
      <c r="D177" s="314"/>
      <c r="E177" s="314"/>
      <c r="F177" s="290"/>
      <c r="G177" s="282"/>
      <c r="H177" s="285"/>
      <c r="I177" s="273" t="s">
        <v>456</v>
      </c>
      <c r="J177" s="265"/>
      <c r="K177" s="354">
        <v>70</v>
      </c>
      <c r="L177" s="326">
        <v>0</v>
      </c>
      <c r="M177" s="355">
        <f t="shared" si="2"/>
        <v>70</v>
      </c>
    </row>
    <row r="178" spans="1:13" ht="27.95" customHeight="1" x14ac:dyDescent="0.15">
      <c r="A178" s="201"/>
      <c r="B178" s="80"/>
      <c r="C178" s="313"/>
      <c r="D178" s="314"/>
      <c r="E178" s="314"/>
      <c r="F178" s="290"/>
      <c r="G178" s="282"/>
      <c r="H178" s="285"/>
      <c r="I178" s="273" t="s">
        <v>457</v>
      </c>
      <c r="J178" s="265"/>
      <c r="K178" s="354">
        <v>220</v>
      </c>
      <c r="L178" s="326">
        <v>0</v>
      </c>
      <c r="M178" s="355">
        <f t="shared" si="2"/>
        <v>220</v>
      </c>
    </row>
    <row r="179" spans="1:13" ht="27.95" customHeight="1" x14ac:dyDescent="0.15">
      <c r="A179" s="201"/>
      <c r="B179" s="80"/>
      <c r="C179" s="313"/>
      <c r="D179" s="314"/>
      <c r="E179" s="314"/>
      <c r="F179" s="290"/>
      <c r="G179" s="282"/>
      <c r="H179" s="285"/>
      <c r="I179" s="273" t="s">
        <v>458</v>
      </c>
      <c r="J179" s="265"/>
      <c r="K179" s="326">
        <v>0</v>
      </c>
      <c r="L179" s="326">
        <v>0</v>
      </c>
      <c r="M179" s="327">
        <f t="shared" si="2"/>
        <v>0</v>
      </c>
    </row>
    <row r="180" spans="1:13" ht="27.95" customHeight="1" x14ac:dyDescent="0.15">
      <c r="A180" s="201"/>
      <c r="B180" s="80"/>
      <c r="C180" s="313"/>
      <c r="D180" s="314"/>
      <c r="E180" s="314"/>
      <c r="F180" s="290"/>
      <c r="G180" s="282"/>
      <c r="H180" s="285"/>
      <c r="I180" s="273" t="s">
        <v>459</v>
      </c>
      <c r="J180" s="265"/>
      <c r="K180" s="354">
        <v>10</v>
      </c>
      <c r="L180" s="326">
        <v>0</v>
      </c>
      <c r="M180" s="355">
        <f t="shared" si="2"/>
        <v>10</v>
      </c>
    </row>
    <row r="181" spans="1:13" ht="27.95" customHeight="1" x14ac:dyDescent="0.15">
      <c r="A181" s="201"/>
      <c r="B181" s="80"/>
      <c r="C181" s="313"/>
      <c r="D181" s="314"/>
      <c r="E181" s="314"/>
      <c r="F181" s="701" t="s">
        <v>677</v>
      </c>
      <c r="G181" s="282"/>
      <c r="H181" s="285"/>
      <c r="I181" s="273" t="s">
        <v>462</v>
      </c>
      <c r="J181" s="265"/>
      <c r="K181" s="354">
        <v>130</v>
      </c>
      <c r="L181" s="326">
        <v>0</v>
      </c>
      <c r="M181" s="355">
        <f t="shared" si="2"/>
        <v>130</v>
      </c>
    </row>
    <row r="182" spans="1:13" ht="27.95" customHeight="1" x14ac:dyDescent="0.15">
      <c r="A182" s="201"/>
      <c r="B182" s="80"/>
      <c r="C182" s="313"/>
      <c r="D182" s="314"/>
      <c r="E182" s="314"/>
      <c r="F182" s="701"/>
      <c r="G182" s="282"/>
      <c r="H182" s="285"/>
      <c r="I182" s="273" t="s">
        <v>460</v>
      </c>
      <c r="J182" s="265"/>
      <c r="K182" s="354">
        <v>10</v>
      </c>
      <c r="L182" s="326">
        <v>0</v>
      </c>
      <c r="M182" s="355">
        <f t="shared" si="2"/>
        <v>10</v>
      </c>
    </row>
    <row r="183" spans="1:13" ht="27.95" customHeight="1" x14ac:dyDescent="0.15">
      <c r="A183" s="201"/>
      <c r="B183" s="80"/>
      <c r="C183" s="313"/>
      <c r="D183" s="314"/>
      <c r="E183" s="314"/>
      <c r="F183" s="701"/>
      <c r="G183" s="282"/>
      <c r="H183" s="285"/>
      <c r="I183" s="273" t="s">
        <v>461</v>
      </c>
      <c r="J183" s="265"/>
      <c r="K183" s="354">
        <v>20</v>
      </c>
      <c r="L183" s="326">
        <v>0</v>
      </c>
      <c r="M183" s="355">
        <f t="shared" si="2"/>
        <v>20</v>
      </c>
    </row>
    <row r="184" spans="1:13" ht="27.95" customHeight="1" x14ac:dyDescent="0.15">
      <c r="A184" s="201"/>
      <c r="B184" s="80"/>
      <c r="C184" s="313"/>
      <c r="D184" s="314"/>
      <c r="E184" s="314"/>
      <c r="F184" s="701"/>
      <c r="G184" s="282"/>
      <c r="H184" s="285"/>
      <c r="I184" s="695" t="s">
        <v>463</v>
      </c>
      <c r="J184" s="265"/>
      <c r="K184" s="326">
        <f>SUM(K185+K186+K187+K188)</f>
        <v>0</v>
      </c>
      <c r="L184" s="326">
        <f>SUM(L185+L186+L187+L188)</f>
        <v>0</v>
      </c>
      <c r="M184" s="327">
        <f t="shared" si="2"/>
        <v>0</v>
      </c>
    </row>
    <row r="185" spans="1:13" ht="27.95" customHeight="1" x14ac:dyDescent="0.15">
      <c r="A185" s="201"/>
      <c r="B185" s="80"/>
      <c r="C185" s="313"/>
      <c r="D185" s="314"/>
      <c r="E185" s="314"/>
      <c r="F185" s="701"/>
      <c r="G185" s="282"/>
      <c r="H185" s="285"/>
      <c r="I185" s="696"/>
      <c r="J185" s="265" t="s">
        <v>595</v>
      </c>
      <c r="K185" s="326">
        <v>0</v>
      </c>
      <c r="L185" s="326">
        <v>0</v>
      </c>
      <c r="M185" s="327">
        <f t="shared" si="2"/>
        <v>0</v>
      </c>
    </row>
    <row r="186" spans="1:13" ht="27.95" customHeight="1" x14ac:dyDescent="0.15">
      <c r="A186" s="201"/>
      <c r="B186" s="80"/>
      <c r="C186" s="313"/>
      <c r="D186" s="314"/>
      <c r="E186" s="314"/>
      <c r="F186" s="701"/>
      <c r="G186" s="282"/>
      <c r="H186" s="285"/>
      <c r="I186" s="696"/>
      <c r="J186" s="265" t="s">
        <v>596</v>
      </c>
      <c r="K186" s="326">
        <v>0</v>
      </c>
      <c r="L186" s="326">
        <v>0</v>
      </c>
      <c r="M186" s="327">
        <f t="shared" si="2"/>
        <v>0</v>
      </c>
    </row>
    <row r="187" spans="1:13" ht="27.95" customHeight="1" x14ac:dyDescent="0.15">
      <c r="A187" s="201"/>
      <c r="B187" s="80"/>
      <c r="C187" s="313"/>
      <c r="D187" s="314"/>
      <c r="E187" s="314"/>
      <c r="F187" s="701"/>
      <c r="G187" s="282"/>
      <c r="H187" s="285"/>
      <c r="I187" s="696"/>
      <c r="J187" s="265" t="s">
        <v>597</v>
      </c>
      <c r="K187" s="326">
        <v>0</v>
      </c>
      <c r="L187" s="326">
        <v>0</v>
      </c>
      <c r="M187" s="327">
        <f t="shared" si="2"/>
        <v>0</v>
      </c>
    </row>
    <row r="188" spans="1:13" ht="27.95" customHeight="1" x14ac:dyDescent="0.15">
      <c r="A188" s="201"/>
      <c r="B188" s="80"/>
      <c r="C188" s="313"/>
      <c r="D188" s="314"/>
      <c r="E188" s="314"/>
      <c r="F188" s="701"/>
      <c r="G188" s="282"/>
      <c r="H188" s="285"/>
      <c r="I188" s="697"/>
      <c r="J188" s="265" t="s">
        <v>598</v>
      </c>
      <c r="K188" s="326">
        <v>0</v>
      </c>
      <c r="L188" s="326">
        <v>0</v>
      </c>
      <c r="M188" s="327">
        <f t="shared" si="2"/>
        <v>0</v>
      </c>
    </row>
    <row r="189" spans="1:13" ht="27.95" customHeight="1" x14ac:dyDescent="0.15">
      <c r="A189" s="201"/>
      <c r="B189" s="80"/>
      <c r="C189" s="313"/>
      <c r="D189" s="314"/>
      <c r="E189" s="314"/>
      <c r="F189" s="701"/>
      <c r="G189" s="282"/>
      <c r="H189" s="285"/>
      <c r="I189" s="273" t="s">
        <v>464</v>
      </c>
      <c r="J189" s="61"/>
      <c r="K189" s="354">
        <v>30</v>
      </c>
      <c r="L189" s="326">
        <v>0</v>
      </c>
      <c r="M189" s="355">
        <f t="shared" si="2"/>
        <v>30</v>
      </c>
    </row>
    <row r="190" spans="1:13" ht="27.95" customHeight="1" x14ac:dyDescent="0.15">
      <c r="A190" s="201"/>
      <c r="B190" s="80"/>
      <c r="C190" s="313"/>
      <c r="D190" s="314"/>
      <c r="E190" s="314"/>
      <c r="F190" s="701"/>
      <c r="G190" s="282"/>
      <c r="H190" s="285"/>
      <c r="I190" s="273" t="s">
        <v>465</v>
      </c>
      <c r="J190" s="61"/>
      <c r="K190" s="354">
        <v>250</v>
      </c>
      <c r="L190" s="326">
        <v>0</v>
      </c>
      <c r="M190" s="355">
        <f t="shared" si="2"/>
        <v>250</v>
      </c>
    </row>
    <row r="191" spans="1:13" ht="27.95" customHeight="1" x14ac:dyDescent="0.15">
      <c r="A191" s="201"/>
      <c r="B191" s="80"/>
      <c r="C191" s="313"/>
      <c r="D191" s="314"/>
      <c r="E191" s="314"/>
      <c r="F191" s="290"/>
      <c r="G191" s="282"/>
      <c r="H191" s="285"/>
      <c r="I191" s="273" t="s">
        <v>466</v>
      </c>
      <c r="J191" s="61"/>
      <c r="K191" s="354">
        <v>530</v>
      </c>
      <c r="L191" s="326">
        <v>0</v>
      </c>
      <c r="M191" s="355">
        <f t="shared" si="2"/>
        <v>530</v>
      </c>
    </row>
    <row r="192" spans="1:13" ht="27.95" customHeight="1" x14ac:dyDescent="0.15">
      <c r="A192" s="201"/>
      <c r="B192" s="80"/>
      <c r="C192" s="313"/>
      <c r="D192" s="314"/>
      <c r="E192" s="314"/>
      <c r="F192" s="290"/>
      <c r="G192" s="282"/>
      <c r="H192" s="285"/>
      <c r="I192" s="273" t="s">
        <v>467</v>
      </c>
      <c r="J192" s="61"/>
      <c r="K192" s="326">
        <v>0</v>
      </c>
      <c r="L192" s="326">
        <v>0</v>
      </c>
      <c r="M192" s="327">
        <f t="shared" si="2"/>
        <v>0</v>
      </c>
    </row>
    <row r="193" spans="1:13" ht="27.95" customHeight="1" x14ac:dyDescent="0.15">
      <c r="A193" s="201"/>
      <c r="B193" s="80"/>
      <c r="C193" s="313"/>
      <c r="D193" s="314"/>
      <c r="E193" s="314"/>
      <c r="F193" s="290"/>
      <c r="G193" s="282"/>
      <c r="H193" s="285"/>
      <c r="I193" s="273" t="s">
        <v>468</v>
      </c>
      <c r="J193" s="61"/>
      <c r="K193" s="354">
        <v>30</v>
      </c>
      <c r="L193" s="326">
        <v>0</v>
      </c>
      <c r="M193" s="355">
        <f t="shared" si="2"/>
        <v>30</v>
      </c>
    </row>
    <row r="194" spans="1:13" ht="27.95" customHeight="1" x14ac:dyDescent="0.15">
      <c r="A194" s="201"/>
      <c r="B194" s="80"/>
      <c r="C194" s="313"/>
      <c r="D194" s="314"/>
      <c r="E194" s="314"/>
      <c r="F194" s="290"/>
      <c r="G194" s="282"/>
      <c r="H194" s="285"/>
      <c r="I194" s="273" t="s">
        <v>469</v>
      </c>
      <c r="J194" s="61"/>
      <c r="K194" s="354">
        <v>170</v>
      </c>
      <c r="L194" s="326">
        <v>0</v>
      </c>
      <c r="M194" s="355">
        <f t="shared" si="2"/>
        <v>170</v>
      </c>
    </row>
    <row r="195" spans="1:13" ht="27.95" customHeight="1" x14ac:dyDescent="0.15">
      <c r="A195" s="201"/>
      <c r="B195" s="80"/>
      <c r="C195" s="313"/>
      <c r="D195" s="314"/>
      <c r="E195" s="314"/>
      <c r="F195" s="290"/>
      <c r="G195" s="282"/>
      <c r="H195" s="285"/>
      <c r="I195" s="273" t="s">
        <v>470</v>
      </c>
      <c r="J195" s="61"/>
      <c r="K195" s="354">
        <v>10</v>
      </c>
      <c r="L195" s="326">
        <v>0</v>
      </c>
      <c r="M195" s="355">
        <f t="shared" si="2"/>
        <v>10</v>
      </c>
    </row>
    <row r="196" spans="1:13" ht="27.95" customHeight="1" x14ac:dyDescent="0.15">
      <c r="A196" s="201"/>
      <c r="B196" s="80"/>
      <c r="C196" s="313"/>
      <c r="D196" s="314"/>
      <c r="E196" s="314"/>
      <c r="F196" s="290"/>
      <c r="G196" s="282"/>
      <c r="H196" s="285"/>
      <c r="I196" s="273" t="s">
        <v>471</v>
      </c>
      <c r="J196" s="61"/>
      <c r="K196" s="326">
        <v>0</v>
      </c>
      <c r="L196" s="326">
        <v>0</v>
      </c>
      <c r="M196" s="327">
        <f t="shared" si="2"/>
        <v>0</v>
      </c>
    </row>
    <row r="197" spans="1:13" ht="27.95" customHeight="1" x14ac:dyDescent="0.15">
      <c r="A197" s="201"/>
      <c r="B197" s="80"/>
      <c r="C197" s="313"/>
      <c r="D197" s="314"/>
      <c r="E197" s="314"/>
      <c r="F197" s="290"/>
      <c r="G197" s="282"/>
      <c r="H197" s="286"/>
      <c r="I197" s="273" t="s">
        <v>472</v>
      </c>
      <c r="J197" s="61"/>
      <c r="K197" s="354">
        <v>50</v>
      </c>
      <c r="L197" s="326">
        <v>0</v>
      </c>
      <c r="M197" s="355">
        <f t="shared" si="2"/>
        <v>50</v>
      </c>
    </row>
    <row r="198" spans="1:13" ht="27.95" customHeight="1" x14ac:dyDescent="0.15">
      <c r="A198" s="201"/>
      <c r="B198" s="80"/>
      <c r="C198" s="313"/>
      <c r="D198" s="314"/>
      <c r="E198" s="314"/>
      <c r="F198" s="280"/>
      <c r="G198" s="282"/>
      <c r="H198" s="632" t="s">
        <v>119</v>
      </c>
      <c r="I198" s="273"/>
      <c r="J198" s="61"/>
      <c r="K198" s="326">
        <f>SUM(K199)</f>
        <v>0</v>
      </c>
      <c r="L198" s="326">
        <f>SUM(L199)</f>
        <v>0</v>
      </c>
      <c r="M198" s="327">
        <f t="shared" ref="M198:M260" si="3">SUM(K198-L198)</f>
        <v>0</v>
      </c>
    </row>
    <row r="199" spans="1:13" ht="27.95" customHeight="1" x14ac:dyDescent="0.15">
      <c r="A199" s="201"/>
      <c r="B199" s="80"/>
      <c r="C199" s="313"/>
      <c r="D199" s="314"/>
      <c r="E199" s="314"/>
      <c r="F199" s="280"/>
      <c r="G199" s="282"/>
      <c r="H199" s="635"/>
      <c r="I199" s="273" t="s">
        <v>120</v>
      </c>
      <c r="J199" s="61"/>
      <c r="K199" s="326">
        <v>0</v>
      </c>
      <c r="L199" s="326">
        <v>0</v>
      </c>
      <c r="M199" s="327">
        <f t="shared" si="3"/>
        <v>0</v>
      </c>
    </row>
    <row r="200" spans="1:13" ht="27.95" customHeight="1" x14ac:dyDescent="0.15">
      <c r="A200" s="201"/>
      <c r="B200" s="80"/>
      <c r="C200" s="313"/>
      <c r="D200" s="314"/>
      <c r="E200" s="314"/>
      <c r="F200" s="280"/>
      <c r="G200" s="282"/>
      <c r="H200" s="632" t="s">
        <v>132</v>
      </c>
      <c r="I200" s="273"/>
      <c r="J200" s="61"/>
      <c r="K200" s="326">
        <f>SUM(K201)</f>
        <v>0</v>
      </c>
      <c r="L200" s="326">
        <f>SUM(L201)</f>
        <v>0</v>
      </c>
      <c r="M200" s="327">
        <f t="shared" si="3"/>
        <v>0</v>
      </c>
    </row>
    <row r="201" spans="1:13" ht="27.95" customHeight="1" x14ac:dyDescent="0.15">
      <c r="A201" s="201"/>
      <c r="B201" s="80"/>
      <c r="C201" s="313"/>
      <c r="D201" s="314"/>
      <c r="E201" s="314"/>
      <c r="F201" s="280"/>
      <c r="G201" s="282"/>
      <c r="H201" s="633"/>
      <c r="I201" s="695" t="s">
        <v>132</v>
      </c>
      <c r="J201" s="61"/>
      <c r="K201" s="326">
        <f>SUM(K202+K203+K204+K205+K206+K207+K208+K209+K210+K211)</f>
        <v>0</v>
      </c>
      <c r="L201" s="326">
        <f>SUM(L202+L203+L204+L205+L206+L207+L208+L209+L210+L211)</f>
        <v>0</v>
      </c>
      <c r="M201" s="327">
        <f t="shared" si="3"/>
        <v>0</v>
      </c>
    </row>
    <row r="202" spans="1:13" ht="27.95" customHeight="1" x14ac:dyDescent="0.15">
      <c r="A202" s="201"/>
      <c r="B202" s="80"/>
      <c r="C202" s="313"/>
      <c r="D202" s="314"/>
      <c r="E202" s="314"/>
      <c r="F202" s="280"/>
      <c r="G202" s="282"/>
      <c r="H202" s="633"/>
      <c r="I202" s="696"/>
      <c r="J202" s="265" t="s">
        <v>493</v>
      </c>
      <c r="K202" s="326">
        <v>0</v>
      </c>
      <c r="L202" s="326">
        <v>0</v>
      </c>
      <c r="M202" s="327">
        <f t="shared" si="3"/>
        <v>0</v>
      </c>
    </row>
    <row r="203" spans="1:13" ht="27.95" customHeight="1" x14ac:dyDescent="0.15">
      <c r="A203" s="201"/>
      <c r="B203" s="80"/>
      <c r="C203" s="313"/>
      <c r="D203" s="314"/>
      <c r="E203" s="314"/>
      <c r="F203" s="280"/>
      <c r="G203" s="282"/>
      <c r="H203" s="633"/>
      <c r="I203" s="696"/>
      <c r="J203" s="265" t="s">
        <v>494</v>
      </c>
      <c r="K203" s="326">
        <v>0</v>
      </c>
      <c r="L203" s="326">
        <v>0</v>
      </c>
      <c r="M203" s="327">
        <f t="shared" si="3"/>
        <v>0</v>
      </c>
    </row>
    <row r="204" spans="1:13" ht="27.95" customHeight="1" x14ac:dyDescent="0.15">
      <c r="A204" s="201"/>
      <c r="B204" s="80"/>
      <c r="C204" s="313"/>
      <c r="D204" s="314"/>
      <c r="E204" s="314"/>
      <c r="F204" s="280"/>
      <c r="G204" s="282"/>
      <c r="H204" s="633"/>
      <c r="I204" s="696"/>
      <c r="J204" s="265" t="s">
        <v>495</v>
      </c>
      <c r="K204" s="326">
        <v>0</v>
      </c>
      <c r="L204" s="326">
        <v>0</v>
      </c>
      <c r="M204" s="327">
        <f t="shared" si="3"/>
        <v>0</v>
      </c>
    </row>
    <row r="205" spans="1:13" ht="27.95" customHeight="1" x14ac:dyDescent="0.15">
      <c r="A205" s="201"/>
      <c r="B205" s="80"/>
      <c r="C205" s="313"/>
      <c r="D205" s="314"/>
      <c r="E205" s="314"/>
      <c r="F205" s="280"/>
      <c r="G205" s="282"/>
      <c r="H205" s="633"/>
      <c r="I205" s="696"/>
      <c r="J205" s="265" t="s">
        <v>496</v>
      </c>
      <c r="K205" s="326">
        <v>0</v>
      </c>
      <c r="L205" s="326">
        <v>0</v>
      </c>
      <c r="M205" s="327">
        <f t="shared" si="3"/>
        <v>0</v>
      </c>
    </row>
    <row r="206" spans="1:13" ht="27.95" customHeight="1" x14ac:dyDescent="0.15">
      <c r="A206" s="201"/>
      <c r="B206" s="80"/>
      <c r="C206" s="313"/>
      <c r="D206" s="314"/>
      <c r="E206" s="314"/>
      <c r="F206" s="280"/>
      <c r="G206" s="282"/>
      <c r="H206" s="633"/>
      <c r="I206" s="696"/>
      <c r="J206" s="265" t="s">
        <v>497</v>
      </c>
      <c r="K206" s="326">
        <v>0</v>
      </c>
      <c r="L206" s="326">
        <v>0</v>
      </c>
      <c r="M206" s="327">
        <f t="shared" si="3"/>
        <v>0</v>
      </c>
    </row>
    <row r="207" spans="1:13" ht="27.95" customHeight="1" x14ac:dyDescent="0.15">
      <c r="A207" s="201"/>
      <c r="B207" s="80"/>
      <c r="C207" s="313"/>
      <c r="D207" s="314"/>
      <c r="E207" s="314"/>
      <c r="F207" s="280"/>
      <c r="G207" s="282"/>
      <c r="H207" s="633"/>
      <c r="I207" s="696"/>
      <c r="J207" s="265" t="s">
        <v>498</v>
      </c>
      <c r="K207" s="326">
        <v>0</v>
      </c>
      <c r="L207" s="326">
        <v>0</v>
      </c>
      <c r="M207" s="327">
        <f t="shared" si="3"/>
        <v>0</v>
      </c>
    </row>
    <row r="208" spans="1:13" ht="27.95" customHeight="1" x14ac:dyDescent="0.15">
      <c r="A208" s="201"/>
      <c r="B208" s="80"/>
      <c r="C208" s="313"/>
      <c r="D208" s="314"/>
      <c r="E208" s="314"/>
      <c r="F208" s="280"/>
      <c r="G208" s="282"/>
      <c r="H208" s="633"/>
      <c r="I208" s="696"/>
      <c r="J208" s="265" t="s">
        <v>500</v>
      </c>
      <c r="K208" s="326">
        <v>0</v>
      </c>
      <c r="L208" s="326">
        <v>0</v>
      </c>
      <c r="M208" s="327">
        <f t="shared" si="3"/>
        <v>0</v>
      </c>
    </row>
    <row r="209" spans="1:13" ht="27.95" customHeight="1" x14ac:dyDescent="0.15">
      <c r="A209" s="201"/>
      <c r="B209" s="80"/>
      <c r="C209" s="313"/>
      <c r="D209" s="314"/>
      <c r="E209" s="314"/>
      <c r="F209" s="280"/>
      <c r="G209" s="282"/>
      <c r="H209" s="633"/>
      <c r="I209" s="696"/>
      <c r="J209" s="265" t="s">
        <v>499</v>
      </c>
      <c r="K209" s="326">
        <v>0</v>
      </c>
      <c r="L209" s="326">
        <v>0</v>
      </c>
      <c r="M209" s="327">
        <f t="shared" si="3"/>
        <v>0</v>
      </c>
    </row>
    <row r="210" spans="1:13" ht="27.95" customHeight="1" x14ac:dyDescent="0.15">
      <c r="A210" s="201"/>
      <c r="B210" s="80"/>
      <c r="C210" s="313"/>
      <c r="D210" s="314"/>
      <c r="E210" s="314"/>
      <c r="F210" s="280"/>
      <c r="G210" s="282"/>
      <c r="H210" s="633"/>
      <c r="I210" s="696"/>
      <c r="J210" s="265" t="s">
        <v>501</v>
      </c>
      <c r="K210" s="326">
        <v>0</v>
      </c>
      <c r="L210" s="326">
        <v>0</v>
      </c>
      <c r="M210" s="327">
        <f t="shared" si="3"/>
        <v>0</v>
      </c>
    </row>
    <row r="211" spans="1:13" ht="27.95" customHeight="1" x14ac:dyDescent="0.15">
      <c r="A211" s="201"/>
      <c r="B211" s="80"/>
      <c r="C211" s="313"/>
      <c r="D211" s="314"/>
      <c r="E211" s="314"/>
      <c r="F211" s="281"/>
      <c r="G211" s="283"/>
      <c r="H211" s="635"/>
      <c r="I211" s="697"/>
      <c r="J211" s="265" t="s">
        <v>502</v>
      </c>
      <c r="K211" s="326">
        <v>0</v>
      </c>
      <c r="L211" s="326">
        <v>0</v>
      </c>
      <c r="M211" s="327">
        <f t="shared" si="3"/>
        <v>0</v>
      </c>
    </row>
    <row r="212" spans="1:13" ht="27.95" customHeight="1" x14ac:dyDescent="0.15">
      <c r="A212" s="201"/>
      <c r="B212" s="80"/>
      <c r="C212" s="313"/>
      <c r="D212" s="314"/>
      <c r="E212" s="314"/>
      <c r="F212" s="280"/>
      <c r="G212" s="282"/>
      <c r="H212" s="632" t="s">
        <v>503</v>
      </c>
      <c r="I212" s="273"/>
      <c r="J212" s="61"/>
      <c r="K212" s="326">
        <f>SUM(K213)</f>
        <v>0</v>
      </c>
      <c r="L212" s="326">
        <f>SUM(L213)</f>
        <v>0</v>
      </c>
      <c r="M212" s="327">
        <f t="shared" si="3"/>
        <v>0</v>
      </c>
    </row>
    <row r="213" spans="1:13" ht="27.95" customHeight="1" x14ac:dyDescent="0.15">
      <c r="A213" s="201"/>
      <c r="B213" s="80"/>
      <c r="C213" s="313"/>
      <c r="D213" s="314"/>
      <c r="E213" s="314"/>
      <c r="F213" s="280"/>
      <c r="G213" s="282"/>
      <c r="H213" s="635"/>
      <c r="I213" s="273" t="s">
        <v>503</v>
      </c>
      <c r="J213" s="61"/>
      <c r="K213" s="326">
        <v>0</v>
      </c>
      <c r="L213" s="326">
        <v>0</v>
      </c>
      <c r="M213" s="327">
        <f t="shared" si="3"/>
        <v>0</v>
      </c>
    </row>
    <row r="214" spans="1:13" ht="27.95" customHeight="1" x14ac:dyDescent="0.15">
      <c r="A214" s="201"/>
      <c r="B214" s="80"/>
      <c r="C214" s="313"/>
      <c r="D214" s="314"/>
      <c r="E214" s="314"/>
      <c r="F214" s="280"/>
      <c r="G214" s="282"/>
      <c r="H214" s="632" t="s">
        <v>504</v>
      </c>
      <c r="I214" s="273"/>
      <c r="J214" s="61"/>
      <c r="K214" s="326">
        <f>SUM(K215)</f>
        <v>0</v>
      </c>
      <c r="L214" s="333">
        <f>SUM(L215)</f>
        <v>0</v>
      </c>
      <c r="M214" s="327">
        <f t="shared" si="3"/>
        <v>0</v>
      </c>
    </row>
    <row r="215" spans="1:13" ht="27.95" customHeight="1" x14ac:dyDescent="0.15">
      <c r="A215" s="201"/>
      <c r="B215" s="80"/>
      <c r="C215" s="313"/>
      <c r="D215" s="314"/>
      <c r="E215" s="314"/>
      <c r="F215" s="280"/>
      <c r="G215" s="282"/>
      <c r="H215" s="633"/>
      <c r="I215" s="695" t="s">
        <v>472</v>
      </c>
      <c r="J215" s="61"/>
      <c r="K215" s="326">
        <f>SUM(K216+K217)</f>
        <v>0</v>
      </c>
      <c r="L215" s="326">
        <f>SUM(L216+L217)</f>
        <v>0</v>
      </c>
      <c r="M215" s="327">
        <f t="shared" si="3"/>
        <v>0</v>
      </c>
    </row>
    <row r="216" spans="1:13" ht="27.95" customHeight="1" x14ac:dyDescent="0.15">
      <c r="A216" s="201"/>
      <c r="B216" s="80"/>
      <c r="C216" s="313"/>
      <c r="D216" s="314"/>
      <c r="E216" s="314"/>
      <c r="F216" s="280"/>
      <c r="G216" s="282"/>
      <c r="H216" s="633"/>
      <c r="I216" s="696"/>
      <c r="J216" s="265" t="s">
        <v>505</v>
      </c>
      <c r="K216" s="326">
        <v>0</v>
      </c>
      <c r="L216" s="326">
        <v>0</v>
      </c>
      <c r="M216" s="327">
        <f t="shared" si="3"/>
        <v>0</v>
      </c>
    </row>
    <row r="217" spans="1:13" ht="27.95" customHeight="1" x14ac:dyDescent="0.15">
      <c r="A217" s="201"/>
      <c r="B217" s="80"/>
      <c r="C217" s="313"/>
      <c r="D217" s="314"/>
      <c r="E217" s="314"/>
      <c r="F217" s="280"/>
      <c r="G217" s="282"/>
      <c r="H217" s="635"/>
      <c r="I217" s="697"/>
      <c r="J217" s="265" t="s">
        <v>472</v>
      </c>
      <c r="K217" s="326">
        <v>0</v>
      </c>
      <c r="L217" s="326">
        <v>0</v>
      </c>
      <c r="M217" s="327">
        <f t="shared" si="3"/>
        <v>0</v>
      </c>
    </row>
    <row r="218" spans="1:13" ht="27.95" customHeight="1" x14ac:dyDescent="0.15">
      <c r="A218" s="201"/>
      <c r="B218" s="80"/>
      <c r="C218" s="313"/>
      <c r="D218" s="314"/>
      <c r="E218" s="314"/>
      <c r="F218" s="280"/>
      <c r="G218" s="282"/>
      <c r="H218" s="632" t="s">
        <v>575</v>
      </c>
      <c r="I218" s="273"/>
      <c r="J218" s="61"/>
      <c r="K218" s="326">
        <f>SUM(K219)</f>
        <v>0</v>
      </c>
      <c r="L218" s="326">
        <f>SUM(L219)</f>
        <v>0</v>
      </c>
      <c r="M218" s="327">
        <f t="shared" si="3"/>
        <v>0</v>
      </c>
    </row>
    <row r="219" spans="1:13" ht="27.95" customHeight="1" thickBot="1" x14ac:dyDescent="0.2">
      <c r="A219" s="201"/>
      <c r="B219" s="80"/>
      <c r="C219" s="313"/>
      <c r="D219" s="314"/>
      <c r="E219" s="314"/>
      <c r="F219" s="280"/>
      <c r="G219" s="282"/>
      <c r="H219" s="633"/>
      <c r="I219" s="275" t="s">
        <v>576</v>
      </c>
      <c r="J219" s="401"/>
      <c r="K219" s="446">
        <v>0</v>
      </c>
      <c r="L219" s="446">
        <v>0</v>
      </c>
      <c r="M219" s="447">
        <f t="shared" si="3"/>
        <v>0</v>
      </c>
    </row>
    <row r="220" spans="1:13" ht="27.95" customHeight="1" thickBot="1" x14ac:dyDescent="0.2">
      <c r="A220" s="201"/>
      <c r="B220" s="80"/>
      <c r="C220" s="313"/>
      <c r="D220" s="314"/>
      <c r="E220" s="314"/>
      <c r="F220" s="280"/>
      <c r="G220" s="412"/>
      <c r="H220" s="752" t="s">
        <v>588</v>
      </c>
      <c r="I220" s="703"/>
      <c r="J220" s="750"/>
      <c r="K220" s="397">
        <f>SUM(K128+K145+K167+K198+K200+K212+K214+K218)</f>
        <v>22848</v>
      </c>
      <c r="L220" s="397">
        <f>SUM(L128+L145+L167+L198+L200+L212+L214+L218)</f>
        <v>0</v>
      </c>
      <c r="M220" s="398">
        <f t="shared" si="3"/>
        <v>22848</v>
      </c>
    </row>
    <row r="221" spans="1:13" ht="27.95" customHeight="1" x14ac:dyDescent="0.15">
      <c r="A221" s="201"/>
      <c r="B221" s="80"/>
      <c r="C221" s="313"/>
      <c r="D221" s="314"/>
      <c r="E221" s="314"/>
      <c r="F221" s="281"/>
      <c r="G221" s="262"/>
      <c r="H221" s="740" t="s">
        <v>589</v>
      </c>
      <c r="I221" s="740"/>
      <c r="J221" s="740"/>
      <c r="K221" s="366">
        <f>SUM(K127-K220)</f>
        <v>-1048</v>
      </c>
      <c r="L221" s="366">
        <f>SUM(L127-L220)</f>
        <v>0</v>
      </c>
      <c r="M221" s="367">
        <f t="shared" si="3"/>
        <v>-1048</v>
      </c>
    </row>
    <row r="222" spans="1:13" ht="27.95" customHeight="1" x14ac:dyDescent="0.15">
      <c r="A222" s="319" t="s">
        <v>679</v>
      </c>
      <c r="B222" s="311"/>
      <c r="C222" s="311"/>
      <c r="D222" s="311"/>
      <c r="E222" s="311"/>
      <c r="F222" s="710" t="s">
        <v>704</v>
      </c>
      <c r="G222" s="708" t="s">
        <v>4</v>
      </c>
      <c r="H222" s="632" t="s">
        <v>150</v>
      </c>
      <c r="I222" s="273"/>
      <c r="J222" s="61"/>
      <c r="K222" s="326">
        <f>SUM(K223+K224)</f>
        <v>0</v>
      </c>
      <c r="L222" s="326">
        <f>SUM(L223+L224)</f>
        <v>0</v>
      </c>
      <c r="M222" s="327">
        <f t="shared" si="3"/>
        <v>0</v>
      </c>
    </row>
    <row r="223" spans="1:13" ht="27.95" customHeight="1" x14ac:dyDescent="0.15">
      <c r="A223" s="319"/>
      <c r="B223" s="311"/>
      <c r="C223" s="311"/>
      <c r="D223" s="311"/>
      <c r="E223" s="311"/>
      <c r="F223" s="711"/>
      <c r="G223" s="709"/>
      <c r="H223" s="633"/>
      <c r="I223" s="273" t="s">
        <v>150</v>
      </c>
      <c r="J223" s="61"/>
      <c r="K223" s="326">
        <v>0</v>
      </c>
      <c r="L223" s="326">
        <v>0</v>
      </c>
      <c r="M223" s="327">
        <f t="shared" si="3"/>
        <v>0</v>
      </c>
    </row>
    <row r="224" spans="1:13" ht="27.95" customHeight="1" x14ac:dyDescent="0.15">
      <c r="A224" s="319"/>
      <c r="B224" s="311"/>
      <c r="C224" s="311"/>
      <c r="D224" s="311"/>
      <c r="E224" s="311"/>
      <c r="F224" s="711"/>
      <c r="G224" s="308"/>
      <c r="H224" s="635"/>
      <c r="I224" s="265" t="s">
        <v>511</v>
      </c>
      <c r="J224" s="61"/>
      <c r="K224" s="326">
        <v>0</v>
      </c>
      <c r="L224" s="326">
        <v>0</v>
      </c>
      <c r="M224" s="327">
        <f t="shared" si="3"/>
        <v>0</v>
      </c>
    </row>
    <row r="225" spans="1:13" ht="27.95" customHeight="1" x14ac:dyDescent="0.15">
      <c r="A225" s="319"/>
      <c r="B225" s="311"/>
      <c r="C225" s="311"/>
      <c r="D225" s="311"/>
      <c r="E225" s="311"/>
      <c r="F225" s="711"/>
      <c r="G225" s="308"/>
      <c r="H225" s="632" t="s">
        <v>153</v>
      </c>
      <c r="I225" s="273"/>
      <c r="J225" s="61"/>
      <c r="K225" s="326">
        <f>SUM(K226+K227)</f>
        <v>0</v>
      </c>
      <c r="L225" s="326">
        <f>SUM(L226+L227)</f>
        <v>0</v>
      </c>
      <c r="M225" s="327">
        <f t="shared" si="3"/>
        <v>0</v>
      </c>
    </row>
    <row r="226" spans="1:13" ht="27.95" customHeight="1" x14ac:dyDescent="0.15">
      <c r="A226" s="319"/>
      <c r="B226" s="311"/>
      <c r="C226" s="311"/>
      <c r="D226" s="311"/>
      <c r="E226" s="311"/>
      <c r="F226" s="711"/>
      <c r="G226" s="308"/>
      <c r="H226" s="633"/>
      <c r="I226" s="273" t="s">
        <v>153</v>
      </c>
      <c r="J226" s="61"/>
      <c r="K226" s="326">
        <v>0</v>
      </c>
      <c r="L226" s="326">
        <v>0</v>
      </c>
      <c r="M226" s="327">
        <f t="shared" si="3"/>
        <v>0</v>
      </c>
    </row>
    <row r="227" spans="1:13" ht="27.95" customHeight="1" x14ac:dyDescent="0.15">
      <c r="A227" s="319"/>
      <c r="B227" s="311"/>
      <c r="C227" s="311"/>
      <c r="D227" s="311"/>
      <c r="E227" s="311"/>
      <c r="F227" s="711"/>
      <c r="G227" s="308"/>
      <c r="H227" s="635"/>
      <c r="I227" s="265" t="s">
        <v>512</v>
      </c>
      <c r="J227" s="61"/>
      <c r="K227" s="326">
        <v>0</v>
      </c>
      <c r="L227" s="326">
        <v>0</v>
      </c>
      <c r="M227" s="327">
        <f t="shared" si="3"/>
        <v>0</v>
      </c>
    </row>
    <row r="228" spans="1:13" ht="27.95" customHeight="1" x14ac:dyDescent="0.15">
      <c r="A228" s="319"/>
      <c r="B228" s="311"/>
      <c r="C228" s="311"/>
      <c r="D228" s="311"/>
      <c r="E228" s="311"/>
      <c r="F228" s="711"/>
      <c r="G228" s="308"/>
      <c r="H228" s="632" t="s">
        <v>196</v>
      </c>
      <c r="I228" s="273"/>
      <c r="J228" s="61"/>
      <c r="K228" s="326">
        <f>SUM(K229)</f>
        <v>0</v>
      </c>
      <c r="L228" s="326">
        <f>SUM(L229)</f>
        <v>0</v>
      </c>
      <c r="M228" s="327">
        <f t="shared" si="3"/>
        <v>0</v>
      </c>
    </row>
    <row r="229" spans="1:13" ht="27.95" customHeight="1" x14ac:dyDescent="0.15">
      <c r="A229" s="319"/>
      <c r="B229" s="311"/>
      <c r="C229" s="311"/>
      <c r="D229" s="311"/>
      <c r="E229" s="311"/>
      <c r="F229" s="711"/>
      <c r="G229" s="308"/>
      <c r="H229" s="635"/>
      <c r="I229" s="273" t="s">
        <v>196</v>
      </c>
      <c r="J229" s="61"/>
      <c r="K229" s="326">
        <v>0</v>
      </c>
      <c r="L229" s="326">
        <v>0</v>
      </c>
      <c r="M229" s="327">
        <f t="shared" si="3"/>
        <v>0</v>
      </c>
    </row>
    <row r="230" spans="1:13" ht="27.95" customHeight="1" x14ac:dyDescent="0.15">
      <c r="A230" s="319"/>
      <c r="B230" s="311"/>
      <c r="C230" s="311"/>
      <c r="D230" s="311"/>
      <c r="E230" s="311"/>
      <c r="F230" s="307"/>
      <c r="G230" s="308"/>
      <c r="H230" s="632" t="s">
        <v>155</v>
      </c>
      <c r="I230" s="273"/>
      <c r="J230" s="61"/>
      <c r="K230" s="326">
        <f>SUM(K231+K234)</f>
        <v>0</v>
      </c>
      <c r="L230" s="326">
        <f>SUM(L231+L234)</f>
        <v>0</v>
      </c>
      <c r="M230" s="327">
        <f t="shared" si="3"/>
        <v>0</v>
      </c>
    </row>
    <row r="231" spans="1:13" ht="27.95" customHeight="1" x14ac:dyDescent="0.15">
      <c r="A231" s="319"/>
      <c r="B231" s="311"/>
      <c r="C231" s="311"/>
      <c r="D231" s="311"/>
      <c r="E231" s="311"/>
      <c r="F231" s="307"/>
      <c r="G231" s="308"/>
      <c r="H231" s="633"/>
      <c r="I231" s="695" t="s">
        <v>156</v>
      </c>
      <c r="J231" s="61"/>
      <c r="K231" s="326">
        <f>SUM(K232+K233)</f>
        <v>0</v>
      </c>
      <c r="L231" s="326">
        <f>SUM(L232+L233)</f>
        <v>0</v>
      </c>
      <c r="M231" s="327">
        <f t="shared" si="3"/>
        <v>0</v>
      </c>
    </row>
    <row r="232" spans="1:13" ht="27.95" customHeight="1" x14ac:dyDescent="0.15">
      <c r="A232" s="201"/>
      <c r="B232" s="80"/>
      <c r="C232" s="313"/>
      <c r="D232" s="314"/>
      <c r="E232" s="314"/>
      <c r="F232" s="307"/>
      <c r="G232" s="308"/>
      <c r="H232" s="633"/>
      <c r="I232" s="696"/>
      <c r="J232" s="265" t="s">
        <v>514</v>
      </c>
      <c r="K232" s="326">
        <v>0</v>
      </c>
      <c r="L232" s="326">
        <v>0</v>
      </c>
      <c r="M232" s="327">
        <f t="shared" si="3"/>
        <v>0</v>
      </c>
    </row>
    <row r="233" spans="1:13" ht="27.95" customHeight="1" x14ac:dyDescent="0.15">
      <c r="A233" s="201"/>
      <c r="B233" s="80"/>
      <c r="C233" s="313"/>
      <c r="D233" s="314"/>
      <c r="E233" s="314"/>
      <c r="F233" s="307"/>
      <c r="G233" s="308"/>
      <c r="H233" s="633"/>
      <c r="I233" s="696"/>
      <c r="J233" s="265" t="s">
        <v>515</v>
      </c>
      <c r="K233" s="326">
        <v>0</v>
      </c>
      <c r="L233" s="326">
        <v>0</v>
      </c>
      <c r="M233" s="327">
        <f t="shared" si="3"/>
        <v>0</v>
      </c>
    </row>
    <row r="234" spans="1:13" ht="27.95" customHeight="1" x14ac:dyDescent="0.15">
      <c r="A234" s="201"/>
      <c r="B234" s="80"/>
      <c r="C234" s="313"/>
      <c r="D234" s="314"/>
      <c r="E234" s="314"/>
      <c r="F234" s="307"/>
      <c r="G234" s="308"/>
      <c r="H234" s="633"/>
      <c r="I234" s="695" t="s">
        <v>160</v>
      </c>
      <c r="J234" s="265"/>
      <c r="K234" s="326">
        <f>SUM(K235+K236+K237+K238)</f>
        <v>0</v>
      </c>
      <c r="L234" s="326">
        <f>SUM(L235+L236+L237+L238)</f>
        <v>0</v>
      </c>
      <c r="M234" s="327">
        <f t="shared" si="3"/>
        <v>0</v>
      </c>
    </row>
    <row r="235" spans="1:13" ht="27.95" customHeight="1" x14ac:dyDescent="0.15">
      <c r="A235" s="201"/>
      <c r="B235" s="80"/>
      <c r="C235" s="313"/>
      <c r="D235" s="314"/>
      <c r="E235" s="314"/>
      <c r="F235" s="307"/>
      <c r="G235" s="308"/>
      <c r="H235" s="633"/>
      <c r="I235" s="696"/>
      <c r="J235" s="265" t="s">
        <v>675</v>
      </c>
      <c r="K235" s="326">
        <v>0</v>
      </c>
      <c r="L235" s="326">
        <v>0</v>
      </c>
      <c r="M235" s="327">
        <f t="shared" si="3"/>
        <v>0</v>
      </c>
    </row>
    <row r="236" spans="1:13" ht="27.95" customHeight="1" x14ac:dyDescent="0.15">
      <c r="A236" s="201"/>
      <c r="B236" s="80"/>
      <c r="C236" s="313"/>
      <c r="D236" s="314"/>
      <c r="E236" s="314"/>
      <c r="F236" s="307"/>
      <c r="G236" s="308"/>
      <c r="H236" s="633"/>
      <c r="I236" s="696"/>
      <c r="J236" s="265" t="s">
        <v>517</v>
      </c>
      <c r="K236" s="326">
        <v>0</v>
      </c>
      <c r="L236" s="326">
        <v>0</v>
      </c>
      <c r="M236" s="327">
        <f t="shared" si="3"/>
        <v>0</v>
      </c>
    </row>
    <row r="237" spans="1:13" ht="27.95" customHeight="1" x14ac:dyDescent="0.15">
      <c r="A237" s="201"/>
      <c r="B237" s="80"/>
      <c r="C237" s="313"/>
      <c r="D237" s="314"/>
      <c r="E237" s="314"/>
      <c r="F237" s="307"/>
      <c r="G237" s="308"/>
      <c r="H237" s="633"/>
      <c r="I237" s="696"/>
      <c r="J237" s="265" t="s">
        <v>518</v>
      </c>
      <c r="K237" s="326">
        <v>0</v>
      </c>
      <c r="L237" s="326">
        <v>0</v>
      </c>
      <c r="M237" s="327">
        <f t="shared" si="3"/>
        <v>0</v>
      </c>
    </row>
    <row r="238" spans="1:13" ht="27.95" customHeight="1" x14ac:dyDescent="0.15">
      <c r="A238" s="201"/>
      <c r="B238" s="80"/>
      <c r="C238" s="313"/>
      <c r="D238" s="314"/>
      <c r="E238" s="314"/>
      <c r="F238" s="307"/>
      <c r="G238" s="308"/>
      <c r="H238" s="633"/>
      <c r="I238" s="696"/>
      <c r="J238" s="265" t="s">
        <v>160</v>
      </c>
      <c r="K238" s="326">
        <f>SUM(K239+K240)</f>
        <v>0</v>
      </c>
      <c r="L238" s="326">
        <f>SUM(L239+L240)</f>
        <v>0</v>
      </c>
      <c r="M238" s="327">
        <f t="shared" si="3"/>
        <v>0</v>
      </c>
    </row>
    <row r="239" spans="1:13" ht="27.95" customHeight="1" x14ac:dyDescent="0.15">
      <c r="A239" s="201"/>
      <c r="B239" s="80"/>
      <c r="C239" s="313"/>
      <c r="D239" s="314"/>
      <c r="E239" s="314"/>
      <c r="F239" s="307"/>
      <c r="G239" s="308"/>
      <c r="H239" s="633"/>
      <c r="I239" s="696"/>
      <c r="J239" s="265" t="s">
        <v>600</v>
      </c>
      <c r="K239" s="326">
        <v>0</v>
      </c>
      <c r="L239" s="326">
        <v>0</v>
      </c>
      <c r="M239" s="327">
        <f t="shared" si="3"/>
        <v>0</v>
      </c>
    </row>
    <row r="240" spans="1:13" ht="27.95" customHeight="1" x14ac:dyDescent="0.15">
      <c r="A240" s="201"/>
      <c r="B240" s="80"/>
      <c r="C240" s="313"/>
      <c r="D240" s="314"/>
      <c r="E240" s="314"/>
      <c r="F240" s="307"/>
      <c r="G240" s="308"/>
      <c r="H240" s="635"/>
      <c r="I240" s="697"/>
      <c r="J240" s="265" t="s">
        <v>601</v>
      </c>
      <c r="K240" s="326">
        <v>0</v>
      </c>
      <c r="L240" s="326">
        <v>0</v>
      </c>
      <c r="M240" s="327">
        <f t="shared" si="3"/>
        <v>0</v>
      </c>
    </row>
    <row r="241" spans="1:13" ht="27.95" customHeight="1" x14ac:dyDescent="0.15">
      <c r="A241" s="201"/>
      <c r="B241" s="80"/>
      <c r="C241" s="313"/>
      <c r="D241" s="314"/>
      <c r="E241" s="314"/>
      <c r="F241" s="307"/>
      <c r="G241" s="308"/>
      <c r="H241" s="632" t="s">
        <v>520</v>
      </c>
      <c r="I241" s="273"/>
      <c r="J241" s="61"/>
      <c r="K241" s="326">
        <f>SUM(K242)</f>
        <v>0</v>
      </c>
      <c r="L241" s="326">
        <f>SUM(L242)</f>
        <v>0</v>
      </c>
      <c r="M241" s="327">
        <f t="shared" si="3"/>
        <v>0</v>
      </c>
    </row>
    <row r="242" spans="1:13" ht="27.95" customHeight="1" x14ac:dyDescent="0.15">
      <c r="A242" s="201"/>
      <c r="B242" s="80"/>
      <c r="C242" s="313"/>
      <c r="D242" s="314"/>
      <c r="E242" s="314"/>
      <c r="F242" s="307"/>
      <c r="G242" s="308"/>
      <c r="H242" s="635"/>
      <c r="I242" s="265" t="s">
        <v>520</v>
      </c>
      <c r="J242" s="265"/>
      <c r="K242" s="326">
        <v>0</v>
      </c>
      <c r="L242" s="326">
        <v>0</v>
      </c>
      <c r="M242" s="327">
        <f t="shared" si="3"/>
        <v>0</v>
      </c>
    </row>
    <row r="243" spans="1:13" ht="27.95" customHeight="1" x14ac:dyDescent="0.15">
      <c r="A243" s="201"/>
      <c r="B243" s="80"/>
      <c r="C243" s="313"/>
      <c r="D243" s="314"/>
      <c r="E243" s="314"/>
      <c r="F243" s="307"/>
      <c r="G243" s="309"/>
      <c r="H243" s="745" t="s">
        <v>172</v>
      </c>
      <c r="I243" s="745"/>
      <c r="J243" s="745"/>
      <c r="K243" s="326">
        <f>SUM(K222+K225+K228+K230+K241)</f>
        <v>0</v>
      </c>
      <c r="L243" s="326">
        <f>SUM(L222+L225+L228+L230+L241)</f>
        <v>0</v>
      </c>
      <c r="M243" s="327">
        <f t="shared" si="3"/>
        <v>0</v>
      </c>
    </row>
    <row r="244" spans="1:13" ht="27.95" customHeight="1" x14ac:dyDescent="0.15">
      <c r="A244" s="201"/>
      <c r="B244" s="80"/>
      <c r="C244" s="313"/>
      <c r="D244" s="314"/>
      <c r="E244" s="314"/>
      <c r="F244" s="307"/>
      <c r="G244" s="708" t="s">
        <v>680</v>
      </c>
      <c r="H244" s="632" t="s">
        <v>521</v>
      </c>
      <c r="I244" s="273"/>
      <c r="J244" s="61"/>
      <c r="K244" s="326">
        <f>SUM(K245)</f>
        <v>0</v>
      </c>
      <c r="L244" s="326">
        <f>SUM(L245)</f>
        <v>0</v>
      </c>
      <c r="M244" s="327">
        <f t="shared" si="3"/>
        <v>0</v>
      </c>
    </row>
    <row r="245" spans="1:13" ht="27.95" customHeight="1" x14ac:dyDescent="0.15">
      <c r="A245" s="201"/>
      <c r="B245" s="80"/>
      <c r="C245" s="313"/>
      <c r="D245" s="314"/>
      <c r="E245" s="314"/>
      <c r="F245" s="307"/>
      <c r="G245" s="709"/>
      <c r="H245" s="635"/>
      <c r="I245" s="273" t="s">
        <v>521</v>
      </c>
      <c r="J245" s="61"/>
      <c r="K245" s="326">
        <v>0</v>
      </c>
      <c r="L245" s="326">
        <v>0</v>
      </c>
      <c r="M245" s="327">
        <f t="shared" si="3"/>
        <v>0</v>
      </c>
    </row>
    <row r="246" spans="1:13" ht="27.95" customHeight="1" x14ac:dyDescent="0.15">
      <c r="A246" s="201"/>
      <c r="B246" s="80"/>
      <c r="C246" s="313"/>
      <c r="D246" s="314"/>
      <c r="E246" s="314"/>
      <c r="F246" s="307"/>
      <c r="G246" s="709"/>
      <c r="H246" s="632" t="s">
        <v>522</v>
      </c>
      <c r="I246" s="273"/>
      <c r="J246" s="61"/>
      <c r="K246" s="326">
        <f>SUM(K247+K250)</f>
        <v>0</v>
      </c>
      <c r="L246" s="326">
        <f>SUM(L247+L250)</f>
        <v>0</v>
      </c>
      <c r="M246" s="327">
        <f t="shared" si="3"/>
        <v>0</v>
      </c>
    </row>
    <row r="247" spans="1:13" ht="27.95" customHeight="1" x14ac:dyDescent="0.15">
      <c r="A247" s="201"/>
      <c r="B247" s="80"/>
      <c r="C247" s="313"/>
      <c r="D247" s="314"/>
      <c r="E247" s="314"/>
      <c r="F247" s="307"/>
      <c r="G247" s="308"/>
      <c r="H247" s="633"/>
      <c r="I247" s="695" t="s">
        <v>523</v>
      </c>
      <c r="J247" s="61"/>
      <c r="K247" s="326">
        <f>SUM(K248+K249)</f>
        <v>0</v>
      </c>
      <c r="L247" s="326">
        <f>SUM(L248+L249)</f>
        <v>0</v>
      </c>
      <c r="M247" s="327">
        <f t="shared" si="3"/>
        <v>0</v>
      </c>
    </row>
    <row r="248" spans="1:13" ht="27.95" customHeight="1" x14ac:dyDescent="0.15">
      <c r="A248" s="201"/>
      <c r="B248" s="80"/>
      <c r="C248" s="313"/>
      <c r="D248" s="314"/>
      <c r="E248" s="314"/>
      <c r="F248" s="307"/>
      <c r="G248" s="308"/>
      <c r="H248" s="633"/>
      <c r="I248" s="696"/>
      <c r="J248" s="265" t="s">
        <v>524</v>
      </c>
      <c r="K248" s="326">
        <v>0</v>
      </c>
      <c r="L248" s="326">
        <v>0</v>
      </c>
      <c r="M248" s="327">
        <f t="shared" si="3"/>
        <v>0</v>
      </c>
    </row>
    <row r="249" spans="1:13" ht="27.95" customHeight="1" x14ac:dyDescent="0.15">
      <c r="A249" s="201"/>
      <c r="B249" s="80"/>
      <c r="C249" s="313"/>
      <c r="D249" s="314"/>
      <c r="E249" s="314"/>
      <c r="F249" s="307"/>
      <c r="G249" s="308"/>
      <c r="H249" s="633"/>
      <c r="I249" s="696"/>
      <c r="J249" s="265" t="s">
        <v>525</v>
      </c>
      <c r="K249" s="326">
        <v>0</v>
      </c>
      <c r="L249" s="326">
        <v>0</v>
      </c>
      <c r="M249" s="327">
        <f t="shared" si="3"/>
        <v>0</v>
      </c>
    </row>
    <row r="250" spans="1:13" ht="27.95" customHeight="1" x14ac:dyDescent="0.15">
      <c r="A250" s="201"/>
      <c r="B250" s="80"/>
      <c r="C250" s="313"/>
      <c r="D250" s="314"/>
      <c r="E250" s="314"/>
      <c r="F250" s="307"/>
      <c r="G250" s="308"/>
      <c r="H250" s="633"/>
      <c r="I250" s="695" t="s">
        <v>179</v>
      </c>
      <c r="J250" s="265"/>
      <c r="K250" s="326">
        <f>SUM(K251+K252+K253+K254)</f>
        <v>0</v>
      </c>
      <c r="L250" s="326">
        <f>SUM(L251+L252+L253+L254)</f>
        <v>0</v>
      </c>
      <c r="M250" s="327">
        <f t="shared" si="3"/>
        <v>0</v>
      </c>
    </row>
    <row r="251" spans="1:13" ht="27.95" customHeight="1" x14ac:dyDescent="0.15">
      <c r="A251" s="201"/>
      <c r="B251" s="80"/>
      <c r="C251" s="313"/>
      <c r="D251" s="314"/>
      <c r="E251" s="314"/>
      <c r="F251" s="307"/>
      <c r="G251" s="308"/>
      <c r="H251" s="633"/>
      <c r="I251" s="696"/>
      <c r="J251" s="265" t="s">
        <v>525</v>
      </c>
      <c r="K251" s="326">
        <v>0</v>
      </c>
      <c r="L251" s="326">
        <v>0</v>
      </c>
      <c r="M251" s="327">
        <f t="shared" si="3"/>
        <v>0</v>
      </c>
    </row>
    <row r="252" spans="1:13" ht="27.95" customHeight="1" x14ac:dyDescent="0.15">
      <c r="A252" s="201"/>
      <c r="B252" s="80"/>
      <c r="C252" s="313"/>
      <c r="D252" s="314"/>
      <c r="E252" s="314"/>
      <c r="F252" s="307"/>
      <c r="G252" s="308"/>
      <c r="H252" s="633"/>
      <c r="I252" s="696"/>
      <c r="J252" s="265" t="s">
        <v>527</v>
      </c>
      <c r="K252" s="326">
        <v>0</v>
      </c>
      <c r="L252" s="326">
        <v>0</v>
      </c>
      <c r="M252" s="327">
        <f t="shared" si="3"/>
        <v>0</v>
      </c>
    </row>
    <row r="253" spans="1:13" ht="27.95" customHeight="1" x14ac:dyDescent="0.15">
      <c r="A253" s="201"/>
      <c r="B253" s="80"/>
      <c r="C253" s="313"/>
      <c r="D253" s="314"/>
      <c r="E253" s="314"/>
      <c r="F253" s="307"/>
      <c r="G253" s="308"/>
      <c r="H253" s="633"/>
      <c r="I253" s="696"/>
      <c r="J253" s="265" t="s">
        <v>183</v>
      </c>
      <c r="K253" s="326">
        <v>0</v>
      </c>
      <c r="L253" s="326">
        <v>0</v>
      </c>
      <c r="M253" s="327">
        <f t="shared" si="3"/>
        <v>0</v>
      </c>
    </row>
    <row r="254" spans="1:13" ht="27.95" customHeight="1" x14ac:dyDescent="0.15">
      <c r="A254" s="201"/>
      <c r="B254" s="80"/>
      <c r="C254" s="313"/>
      <c r="D254" s="314"/>
      <c r="E254" s="314"/>
      <c r="F254" s="307"/>
      <c r="G254" s="308"/>
      <c r="H254" s="633"/>
      <c r="I254" s="696"/>
      <c r="J254" s="265" t="s">
        <v>528</v>
      </c>
      <c r="K254" s="326">
        <f>SUM(K255+K256)</f>
        <v>0</v>
      </c>
      <c r="L254" s="326">
        <f>SUM(L255+L256)</f>
        <v>0</v>
      </c>
      <c r="M254" s="327">
        <f t="shared" si="3"/>
        <v>0</v>
      </c>
    </row>
    <row r="255" spans="1:13" ht="27.95" customHeight="1" x14ac:dyDescent="0.15">
      <c r="A255" s="201"/>
      <c r="B255" s="80"/>
      <c r="C255" s="313"/>
      <c r="D255" s="314"/>
      <c r="E255" s="314"/>
      <c r="F255" s="307"/>
      <c r="G255" s="308"/>
      <c r="H255" s="633"/>
      <c r="I255" s="696"/>
      <c r="J255" s="265" t="s">
        <v>602</v>
      </c>
      <c r="K255" s="326">
        <v>0</v>
      </c>
      <c r="L255" s="326">
        <v>0</v>
      </c>
      <c r="M255" s="327">
        <f t="shared" si="3"/>
        <v>0</v>
      </c>
    </row>
    <row r="256" spans="1:13" ht="27.95" customHeight="1" x14ac:dyDescent="0.15">
      <c r="A256" s="201"/>
      <c r="B256" s="80"/>
      <c r="C256" s="313"/>
      <c r="D256" s="314"/>
      <c r="E256" s="314"/>
      <c r="F256" s="310"/>
      <c r="G256" s="309"/>
      <c r="H256" s="635"/>
      <c r="I256" s="697"/>
      <c r="J256" s="265" t="s">
        <v>603</v>
      </c>
      <c r="K256" s="326">
        <v>0</v>
      </c>
      <c r="L256" s="326">
        <v>0</v>
      </c>
      <c r="M256" s="327">
        <f t="shared" si="3"/>
        <v>0</v>
      </c>
    </row>
    <row r="257" spans="1:13" ht="27.95" customHeight="1" x14ac:dyDescent="0.15">
      <c r="A257" s="201"/>
      <c r="B257" s="80"/>
      <c r="C257" s="313"/>
      <c r="D257" s="314"/>
      <c r="E257" s="314"/>
      <c r="F257" s="307"/>
      <c r="G257" s="308"/>
      <c r="H257" s="632" t="s">
        <v>529</v>
      </c>
      <c r="I257" s="273"/>
      <c r="J257" s="61"/>
      <c r="K257" s="326">
        <f>SUM(K258)</f>
        <v>0</v>
      </c>
      <c r="L257" s="326">
        <f>SUM(L258)</f>
        <v>0</v>
      </c>
      <c r="M257" s="327">
        <f t="shared" si="3"/>
        <v>0</v>
      </c>
    </row>
    <row r="258" spans="1:13" ht="27.95" customHeight="1" x14ac:dyDescent="0.15">
      <c r="A258" s="201"/>
      <c r="B258" s="80"/>
      <c r="C258" s="313"/>
      <c r="D258" s="314"/>
      <c r="E258" s="314"/>
      <c r="F258" s="307"/>
      <c r="G258" s="308"/>
      <c r="H258" s="635"/>
      <c r="I258" s="273" t="s">
        <v>529</v>
      </c>
      <c r="J258" s="61"/>
      <c r="K258" s="326">
        <v>0</v>
      </c>
      <c r="L258" s="326">
        <v>0</v>
      </c>
      <c r="M258" s="327">
        <f t="shared" si="3"/>
        <v>0</v>
      </c>
    </row>
    <row r="259" spans="1:13" ht="27.95" customHeight="1" x14ac:dyDescent="0.15">
      <c r="A259" s="201"/>
      <c r="B259" s="80"/>
      <c r="C259" s="313"/>
      <c r="D259" s="314"/>
      <c r="E259" s="314"/>
      <c r="F259" s="307"/>
      <c r="G259" s="308"/>
      <c r="H259" s="706" t="s">
        <v>530</v>
      </c>
      <c r="I259" s="273"/>
      <c r="J259" s="61"/>
      <c r="K259" s="326">
        <f>SUM(K260)</f>
        <v>0</v>
      </c>
      <c r="L259" s="326">
        <f>SUM(L260)</f>
        <v>0</v>
      </c>
      <c r="M259" s="327">
        <f t="shared" si="3"/>
        <v>0</v>
      </c>
    </row>
    <row r="260" spans="1:13" ht="27.95" customHeight="1" x14ac:dyDescent="0.15">
      <c r="A260" s="201"/>
      <c r="B260" s="80"/>
      <c r="C260" s="313"/>
      <c r="D260" s="314"/>
      <c r="E260" s="314"/>
      <c r="F260" s="307"/>
      <c r="G260" s="308"/>
      <c r="H260" s="707"/>
      <c r="I260" s="265" t="s">
        <v>530</v>
      </c>
      <c r="J260" s="61"/>
      <c r="K260" s="326">
        <v>0</v>
      </c>
      <c r="L260" s="326">
        <v>0</v>
      </c>
      <c r="M260" s="327">
        <f t="shared" si="3"/>
        <v>0</v>
      </c>
    </row>
    <row r="261" spans="1:13" ht="27.95" customHeight="1" x14ac:dyDescent="0.15">
      <c r="A261" s="201"/>
      <c r="B261" s="80"/>
      <c r="C261" s="313"/>
      <c r="D261" s="314"/>
      <c r="E261" s="314"/>
      <c r="F261" s="307"/>
      <c r="G261" s="308"/>
      <c r="H261" s="632" t="s">
        <v>531</v>
      </c>
      <c r="I261" s="273"/>
      <c r="J261" s="61"/>
      <c r="K261" s="326">
        <f>SUM(K262)</f>
        <v>0</v>
      </c>
      <c r="L261" s="326">
        <f>SUM(L262)</f>
        <v>0</v>
      </c>
      <c r="M261" s="327">
        <f t="shared" ref="M261:M324" si="4">SUM(K261-L261)</f>
        <v>0</v>
      </c>
    </row>
    <row r="262" spans="1:13" ht="27.95" customHeight="1" x14ac:dyDescent="0.15">
      <c r="A262" s="201"/>
      <c r="B262" s="80"/>
      <c r="C262" s="313"/>
      <c r="D262" s="314"/>
      <c r="E262" s="314"/>
      <c r="F262" s="307"/>
      <c r="G262" s="308"/>
      <c r="H262" s="635"/>
      <c r="I262" s="265" t="s">
        <v>531</v>
      </c>
      <c r="J262" s="61"/>
      <c r="K262" s="326">
        <v>0</v>
      </c>
      <c r="L262" s="326">
        <v>0</v>
      </c>
      <c r="M262" s="327">
        <f t="shared" si="4"/>
        <v>0</v>
      </c>
    </row>
    <row r="263" spans="1:13" ht="27.95" customHeight="1" x14ac:dyDescent="0.15">
      <c r="A263" s="201"/>
      <c r="B263" s="80"/>
      <c r="C263" s="313"/>
      <c r="D263" s="314"/>
      <c r="E263" s="314"/>
      <c r="F263" s="307"/>
      <c r="G263" s="309"/>
      <c r="H263" s="745" t="s">
        <v>191</v>
      </c>
      <c r="I263" s="745"/>
      <c r="J263" s="745"/>
      <c r="K263" s="326">
        <f>SUM(K244+K246+K257+K259+K261)</f>
        <v>0</v>
      </c>
      <c r="L263" s="326">
        <f>SUM(L244+L246+L257+L259+L261)</f>
        <v>0</v>
      </c>
      <c r="M263" s="327">
        <f t="shared" si="4"/>
        <v>0</v>
      </c>
    </row>
    <row r="264" spans="1:13" ht="27.95" customHeight="1" x14ac:dyDescent="0.15">
      <c r="A264" s="201"/>
      <c r="B264" s="80"/>
      <c r="C264" s="313"/>
      <c r="D264" s="314"/>
      <c r="E264" s="314"/>
      <c r="F264" s="310"/>
      <c r="G264" s="28"/>
      <c r="H264" s="745" t="s">
        <v>192</v>
      </c>
      <c r="I264" s="745"/>
      <c r="J264" s="745"/>
      <c r="K264" s="326">
        <f>SUM(K243-K263)</f>
        <v>0</v>
      </c>
      <c r="L264" s="326">
        <f>SUM(L243-L263)</f>
        <v>0</v>
      </c>
      <c r="M264" s="327">
        <f t="shared" si="4"/>
        <v>0</v>
      </c>
    </row>
    <row r="265" spans="1:13" ht="27.95" customHeight="1" x14ac:dyDescent="0.15">
      <c r="A265" s="201"/>
      <c r="B265" s="80"/>
      <c r="C265" s="313"/>
      <c r="D265" s="314"/>
      <c r="E265" s="314"/>
      <c r="F265" s="739" t="s">
        <v>697</v>
      </c>
      <c r="G265" s="708" t="s">
        <v>4</v>
      </c>
      <c r="H265" s="632" t="s">
        <v>533</v>
      </c>
      <c r="I265" s="273"/>
      <c r="J265" s="61"/>
      <c r="K265" s="326">
        <f>SUM(K266)</f>
        <v>0</v>
      </c>
      <c r="L265" s="326">
        <f>SUM(L266)</f>
        <v>0</v>
      </c>
      <c r="M265" s="327">
        <f t="shared" si="4"/>
        <v>0</v>
      </c>
    </row>
    <row r="266" spans="1:13" ht="27.95" customHeight="1" x14ac:dyDescent="0.15">
      <c r="A266" s="201"/>
      <c r="B266" s="80"/>
      <c r="C266" s="313"/>
      <c r="D266" s="314"/>
      <c r="E266" s="314"/>
      <c r="F266" s="701"/>
      <c r="G266" s="709"/>
      <c r="H266" s="635"/>
      <c r="I266" s="273" t="s">
        <v>533</v>
      </c>
      <c r="J266" s="61"/>
      <c r="K266" s="326">
        <v>0</v>
      </c>
      <c r="L266" s="326">
        <v>0</v>
      </c>
      <c r="M266" s="327">
        <f t="shared" si="4"/>
        <v>0</v>
      </c>
    </row>
    <row r="267" spans="1:13" ht="27.95" customHeight="1" x14ac:dyDescent="0.15">
      <c r="A267" s="201"/>
      <c r="B267" s="80"/>
      <c r="C267" s="313"/>
      <c r="D267" s="314"/>
      <c r="E267" s="314"/>
      <c r="F267" s="701"/>
      <c r="G267" s="709"/>
      <c r="H267" s="632" t="s">
        <v>577</v>
      </c>
      <c r="I267" s="273"/>
      <c r="J267" s="61"/>
      <c r="K267" s="363">
        <f>SUM(K268+K269+K270)</f>
        <v>2000</v>
      </c>
      <c r="L267" s="363">
        <f>SUM(L268+L269+L270)</f>
        <v>0</v>
      </c>
      <c r="M267" s="364">
        <f t="shared" si="4"/>
        <v>2000</v>
      </c>
    </row>
    <row r="268" spans="1:13" ht="27.95" customHeight="1" x14ac:dyDescent="0.15">
      <c r="A268" s="201"/>
      <c r="B268" s="80"/>
      <c r="C268" s="313"/>
      <c r="D268" s="314"/>
      <c r="E268" s="314"/>
      <c r="F268" s="701"/>
      <c r="G268" s="709"/>
      <c r="H268" s="633"/>
      <c r="I268" s="273" t="s">
        <v>535</v>
      </c>
      <c r="J268" s="61"/>
      <c r="K268" s="326">
        <v>0</v>
      </c>
      <c r="L268" s="326">
        <v>0</v>
      </c>
      <c r="M268" s="327">
        <f t="shared" si="4"/>
        <v>0</v>
      </c>
    </row>
    <row r="269" spans="1:13" ht="27.95" customHeight="1" x14ac:dyDescent="0.15">
      <c r="A269" s="201"/>
      <c r="B269" s="80"/>
      <c r="C269" s="313"/>
      <c r="D269" s="314"/>
      <c r="E269" s="314"/>
      <c r="F269" s="701"/>
      <c r="G269" s="709"/>
      <c r="H269" s="633"/>
      <c r="I269" s="273" t="s">
        <v>536</v>
      </c>
      <c r="J269" s="61"/>
      <c r="K269" s="326">
        <v>0</v>
      </c>
      <c r="L269" s="326">
        <v>0</v>
      </c>
      <c r="M269" s="327">
        <f t="shared" si="4"/>
        <v>0</v>
      </c>
    </row>
    <row r="270" spans="1:13" ht="27.95" customHeight="1" x14ac:dyDescent="0.15">
      <c r="A270" s="201"/>
      <c r="B270" s="80"/>
      <c r="C270" s="313"/>
      <c r="D270" s="314"/>
      <c r="E270" s="314"/>
      <c r="F270" s="701"/>
      <c r="G270" s="709"/>
      <c r="H270" s="633"/>
      <c r="I270" s="695" t="s">
        <v>578</v>
      </c>
      <c r="J270" s="61"/>
      <c r="K270" s="354">
        <f>SUM(K271+K272+K273)</f>
        <v>2000</v>
      </c>
      <c r="L270" s="326">
        <f>SUM(L271+L272+L273)</f>
        <v>0</v>
      </c>
      <c r="M270" s="355">
        <f t="shared" si="4"/>
        <v>2000</v>
      </c>
    </row>
    <row r="271" spans="1:13" ht="27.95" customHeight="1" x14ac:dyDescent="0.15">
      <c r="A271" s="201"/>
      <c r="B271" s="80"/>
      <c r="C271" s="313"/>
      <c r="D271" s="314"/>
      <c r="E271" s="314"/>
      <c r="F271" s="701"/>
      <c r="G271" s="709"/>
      <c r="H271" s="633"/>
      <c r="I271" s="696"/>
      <c r="J271" s="265" t="s">
        <v>537</v>
      </c>
      <c r="K271" s="326">
        <v>0</v>
      </c>
      <c r="L271" s="326">
        <v>0</v>
      </c>
      <c r="M271" s="327">
        <f t="shared" si="4"/>
        <v>0</v>
      </c>
    </row>
    <row r="272" spans="1:13" ht="27.95" customHeight="1" x14ac:dyDescent="0.15">
      <c r="A272" s="201"/>
      <c r="B272" s="80"/>
      <c r="C272" s="313"/>
      <c r="D272" s="314"/>
      <c r="E272" s="314"/>
      <c r="F272" s="701"/>
      <c r="G272" s="709"/>
      <c r="H272" s="633"/>
      <c r="I272" s="696"/>
      <c r="J272" s="265" t="s">
        <v>538</v>
      </c>
      <c r="K272" s="354">
        <v>2000</v>
      </c>
      <c r="L272" s="326">
        <v>0</v>
      </c>
      <c r="M272" s="355">
        <f t="shared" si="4"/>
        <v>2000</v>
      </c>
    </row>
    <row r="273" spans="1:13" ht="27.95" customHeight="1" x14ac:dyDescent="0.15">
      <c r="A273" s="201"/>
      <c r="B273" s="80"/>
      <c r="C273" s="313"/>
      <c r="D273" s="314"/>
      <c r="E273" s="314"/>
      <c r="F273" s="701"/>
      <c r="G273" s="709"/>
      <c r="H273" s="635"/>
      <c r="I273" s="697"/>
      <c r="J273" s="265" t="s">
        <v>534</v>
      </c>
      <c r="K273" s="326">
        <v>0</v>
      </c>
      <c r="L273" s="326">
        <v>0</v>
      </c>
      <c r="M273" s="327">
        <f t="shared" si="4"/>
        <v>0</v>
      </c>
    </row>
    <row r="274" spans="1:13" ht="27.95" customHeight="1" x14ac:dyDescent="0.15">
      <c r="A274" s="201"/>
      <c r="B274" s="80"/>
      <c r="C274" s="313"/>
      <c r="D274" s="314"/>
      <c r="E274" s="314"/>
      <c r="F274" s="290"/>
      <c r="G274" s="709"/>
      <c r="H274" s="632" t="s">
        <v>210</v>
      </c>
      <c r="I274" s="273"/>
      <c r="J274" s="61"/>
      <c r="K274" s="326">
        <f>SUM(K275)</f>
        <v>0</v>
      </c>
      <c r="L274" s="326">
        <f>SUM(L275)</f>
        <v>0</v>
      </c>
      <c r="M274" s="327">
        <f t="shared" si="4"/>
        <v>0</v>
      </c>
    </row>
    <row r="275" spans="1:13" ht="27.95" customHeight="1" x14ac:dyDescent="0.15">
      <c r="A275" s="201"/>
      <c r="B275" s="80"/>
      <c r="C275" s="313"/>
      <c r="D275" s="314"/>
      <c r="E275" s="314"/>
      <c r="F275" s="290"/>
      <c r="G275" s="709"/>
      <c r="H275" s="635"/>
      <c r="I275" s="273" t="s">
        <v>210</v>
      </c>
      <c r="J275" s="61"/>
      <c r="K275" s="326">
        <v>0</v>
      </c>
      <c r="L275" s="326">
        <v>0</v>
      </c>
      <c r="M275" s="327">
        <f t="shared" si="4"/>
        <v>0</v>
      </c>
    </row>
    <row r="276" spans="1:13" ht="27.95" customHeight="1" x14ac:dyDescent="0.15">
      <c r="A276" s="201"/>
      <c r="B276" s="80"/>
      <c r="C276" s="313"/>
      <c r="D276" s="314"/>
      <c r="E276" s="314"/>
      <c r="F276" s="290"/>
      <c r="G276" s="709"/>
      <c r="H276" s="632" t="s">
        <v>539</v>
      </c>
      <c r="I276" s="273"/>
      <c r="J276" s="61"/>
      <c r="K276" s="326">
        <f>SUM(K277)</f>
        <v>0</v>
      </c>
      <c r="L276" s="326">
        <f>SUM(L277)</f>
        <v>0</v>
      </c>
      <c r="M276" s="327">
        <f t="shared" si="4"/>
        <v>0</v>
      </c>
    </row>
    <row r="277" spans="1:13" ht="27.95" customHeight="1" x14ac:dyDescent="0.15">
      <c r="A277" s="201"/>
      <c r="B277" s="80"/>
      <c r="C277" s="313"/>
      <c r="D277" s="314"/>
      <c r="E277" s="314"/>
      <c r="F277" s="290"/>
      <c r="G277" s="709"/>
      <c r="H277" s="635"/>
      <c r="I277" s="273" t="s">
        <v>539</v>
      </c>
      <c r="J277" s="61"/>
      <c r="K277" s="326">
        <v>0</v>
      </c>
      <c r="L277" s="326">
        <v>0</v>
      </c>
      <c r="M277" s="327">
        <f t="shared" si="4"/>
        <v>0</v>
      </c>
    </row>
    <row r="278" spans="1:13" ht="27.95" customHeight="1" x14ac:dyDescent="0.15">
      <c r="A278" s="201"/>
      <c r="B278" s="80"/>
      <c r="C278" s="313"/>
      <c r="D278" s="314"/>
      <c r="E278" s="314"/>
      <c r="F278" s="290"/>
      <c r="G278" s="709"/>
      <c r="H278" s="632" t="s">
        <v>540</v>
      </c>
      <c r="I278" s="273"/>
      <c r="J278" s="61"/>
      <c r="K278" s="326">
        <f>SUM(K279)</f>
        <v>0</v>
      </c>
      <c r="L278" s="326">
        <f>SUM(L279)</f>
        <v>0</v>
      </c>
      <c r="M278" s="327">
        <f t="shared" si="4"/>
        <v>0</v>
      </c>
    </row>
    <row r="279" spans="1:13" ht="27.95" customHeight="1" x14ac:dyDescent="0.15">
      <c r="A279" s="201"/>
      <c r="B279" s="80"/>
      <c r="C279" s="313"/>
      <c r="D279" s="314"/>
      <c r="E279" s="314"/>
      <c r="F279" s="290"/>
      <c r="G279" s="709"/>
      <c r="H279" s="635"/>
      <c r="I279" s="273" t="s">
        <v>540</v>
      </c>
      <c r="J279" s="61"/>
      <c r="K279" s="326">
        <v>0</v>
      </c>
      <c r="L279" s="326">
        <v>0</v>
      </c>
      <c r="M279" s="327">
        <f t="shared" si="4"/>
        <v>0</v>
      </c>
    </row>
    <row r="280" spans="1:13" ht="27.95" customHeight="1" x14ac:dyDescent="0.15">
      <c r="A280" s="201"/>
      <c r="B280" s="80"/>
      <c r="C280" s="313"/>
      <c r="D280" s="314"/>
      <c r="E280" s="314"/>
      <c r="F280" s="290"/>
      <c r="G280" s="709"/>
      <c r="H280" s="632" t="s">
        <v>579</v>
      </c>
      <c r="I280" s="273"/>
      <c r="J280" s="61"/>
      <c r="K280" s="326">
        <f>SUM(K281)</f>
        <v>0</v>
      </c>
      <c r="L280" s="326">
        <f>SUM(L281)</f>
        <v>0</v>
      </c>
      <c r="M280" s="327">
        <f t="shared" si="4"/>
        <v>0</v>
      </c>
    </row>
    <row r="281" spans="1:13" ht="27.95" customHeight="1" x14ac:dyDescent="0.15">
      <c r="A281" s="201"/>
      <c r="B281" s="80"/>
      <c r="C281" s="313"/>
      <c r="D281" s="314"/>
      <c r="E281" s="314"/>
      <c r="F281" s="290"/>
      <c r="G281" s="709"/>
      <c r="H281" s="635"/>
      <c r="I281" s="265" t="s">
        <v>579</v>
      </c>
      <c r="J281" s="61"/>
      <c r="K281" s="326">
        <v>0</v>
      </c>
      <c r="L281" s="326">
        <v>0</v>
      </c>
      <c r="M281" s="327">
        <f t="shared" si="4"/>
        <v>0</v>
      </c>
    </row>
    <row r="282" spans="1:13" ht="27.95" customHeight="1" x14ac:dyDescent="0.15">
      <c r="A282" s="201"/>
      <c r="B282" s="80"/>
      <c r="C282" s="313"/>
      <c r="D282" s="314"/>
      <c r="E282" s="314"/>
      <c r="F282" s="290"/>
      <c r="G282" s="709"/>
      <c r="H282" s="632" t="s">
        <v>580</v>
      </c>
      <c r="I282" s="273"/>
      <c r="J282" s="61"/>
      <c r="K282" s="326">
        <f>SUM(K283)</f>
        <v>0</v>
      </c>
      <c r="L282" s="326">
        <f>SUM(L283)</f>
        <v>0</v>
      </c>
      <c r="M282" s="327">
        <f t="shared" si="4"/>
        <v>0</v>
      </c>
    </row>
    <row r="283" spans="1:13" ht="27.95" customHeight="1" x14ac:dyDescent="0.15">
      <c r="A283" s="201"/>
      <c r="B283" s="80"/>
      <c r="C283" s="313"/>
      <c r="D283" s="314"/>
      <c r="E283" s="314"/>
      <c r="F283" s="290"/>
      <c r="G283" s="709"/>
      <c r="H283" s="635"/>
      <c r="I283" s="265" t="s">
        <v>580</v>
      </c>
      <c r="J283" s="61"/>
      <c r="K283" s="326">
        <v>0</v>
      </c>
      <c r="L283" s="326">
        <v>0</v>
      </c>
      <c r="M283" s="327">
        <f t="shared" si="4"/>
        <v>0</v>
      </c>
    </row>
    <row r="284" spans="1:13" ht="27.95" customHeight="1" x14ac:dyDescent="0.15">
      <c r="A284" s="201"/>
      <c r="B284" s="80"/>
      <c r="C284" s="313"/>
      <c r="D284" s="314"/>
      <c r="E284" s="314"/>
      <c r="F284" s="290"/>
      <c r="G284" s="709"/>
      <c r="H284" s="632" t="s">
        <v>542</v>
      </c>
      <c r="I284" s="273"/>
      <c r="J284" s="61"/>
      <c r="K284" s="326">
        <f>SUM(K285)</f>
        <v>0</v>
      </c>
      <c r="L284" s="326">
        <f>SUM(L285)</f>
        <v>0</v>
      </c>
      <c r="M284" s="327">
        <f t="shared" si="4"/>
        <v>0</v>
      </c>
    </row>
    <row r="285" spans="1:13" ht="27.95" customHeight="1" x14ac:dyDescent="0.15">
      <c r="A285" s="201"/>
      <c r="B285" s="80"/>
      <c r="C285" s="313"/>
      <c r="D285" s="314"/>
      <c r="E285" s="314"/>
      <c r="F285" s="290"/>
      <c r="G285" s="709"/>
      <c r="H285" s="635"/>
      <c r="I285" s="273" t="s">
        <v>542</v>
      </c>
      <c r="J285" s="61"/>
      <c r="K285" s="326">
        <v>0</v>
      </c>
      <c r="L285" s="326">
        <v>0</v>
      </c>
      <c r="M285" s="327">
        <f t="shared" si="4"/>
        <v>0</v>
      </c>
    </row>
    <row r="286" spans="1:13" ht="27.95" customHeight="1" x14ac:dyDescent="0.15">
      <c r="A286" s="201"/>
      <c r="B286" s="80"/>
      <c r="C286" s="313"/>
      <c r="D286" s="314"/>
      <c r="E286" s="314"/>
      <c r="F286" s="290"/>
      <c r="G286" s="709"/>
      <c r="H286" s="632" t="s">
        <v>543</v>
      </c>
      <c r="I286" s="273"/>
      <c r="J286" s="61"/>
      <c r="K286" s="326">
        <f>SUM(K287)</f>
        <v>0</v>
      </c>
      <c r="L286" s="326">
        <f>SUM(L287)</f>
        <v>0</v>
      </c>
      <c r="M286" s="327">
        <f t="shared" si="4"/>
        <v>0</v>
      </c>
    </row>
    <row r="287" spans="1:13" ht="27.95" customHeight="1" x14ac:dyDescent="0.15">
      <c r="A287" s="201"/>
      <c r="B287" s="80"/>
      <c r="C287" s="313"/>
      <c r="D287" s="314"/>
      <c r="E287" s="314"/>
      <c r="F287" s="290"/>
      <c r="G287" s="709"/>
      <c r="H287" s="635"/>
      <c r="I287" s="273" t="s">
        <v>543</v>
      </c>
      <c r="J287" s="61"/>
      <c r="K287" s="326">
        <v>0</v>
      </c>
      <c r="L287" s="326">
        <v>0</v>
      </c>
      <c r="M287" s="327">
        <f t="shared" si="4"/>
        <v>0</v>
      </c>
    </row>
    <row r="288" spans="1:13" ht="27.95" customHeight="1" x14ac:dyDescent="0.15">
      <c r="A288" s="201"/>
      <c r="B288" s="80"/>
      <c r="C288" s="313"/>
      <c r="D288" s="314"/>
      <c r="E288" s="314"/>
      <c r="F288" s="290"/>
      <c r="G288" s="709"/>
      <c r="H288" s="632" t="s">
        <v>544</v>
      </c>
      <c r="I288" s="273"/>
      <c r="J288" s="61"/>
      <c r="K288" s="326">
        <f>SUM(K289)</f>
        <v>0</v>
      </c>
      <c r="L288" s="326">
        <f>SUM(L289)</f>
        <v>0</v>
      </c>
      <c r="M288" s="327">
        <f t="shared" si="4"/>
        <v>0</v>
      </c>
    </row>
    <row r="289" spans="1:13" ht="27.95" customHeight="1" x14ac:dyDescent="0.15">
      <c r="A289" s="201"/>
      <c r="B289" s="80"/>
      <c r="C289" s="313"/>
      <c r="D289" s="314"/>
      <c r="E289" s="314"/>
      <c r="F289" s="290"/>
      <c r="G289" s="709"/>
      <c r="H289" s="635"/>
      <c r="I289" s="273" t="s">
        <v>544</v>
      </c>
      <c r="J289" s="61"/>
      <c r="K289" s="326">
        <v>0</v>
      </c>
      <c r="L289" s="326">
        <v>0</v>
      </c>
      <c r="M289" s="327">
        <f t="shared" si="4"/>
        <v>0</v>
      </c>
    </row>
    <row r="290" spans="1:13" ht="27.95" customHeight="1" x14ac:dyDescent="0.15">
      <c r="A290" s="201"/>
      <c r="B290" s="80"/>
      <c r="C290" s="313"/>
      <c r="D290" s="314"/>
      <c r="E290" s="314"/>
      <c r="F290" s="290"/>
      <c r="G290" s="709"/>
      <c r="H290" s="632" t="s">
        <v>545</v>
      </c>
      <c r="I290" s="273"/>
      <c r="J290" s="61"/>
      <c r="K290" s="326">
        <f>SUM(K291+K292)</f>
        <v>0</v>
      </c>
      <c r="L290" s="326">
        <f>SUM(L291+L292)</f>
        <v>0</v>
      </c>
      <c r="M290" s="327">
        <f t="shared" si="4"/>
        <v>0</v>
      </c>
    </row>
    <row r="291" spans="1:13" ht="27.95" customHeight="1" x14ac:dyDescent="0.15">
      <c r="A291" s="201"/>
      <c r="B291" s="80"/>
      <c r="C291" s="313"/>
      <c r="D291" s="314"/>
      <c r="E291" s="314"/>
      <c r="F291" s="290"/>
      <c r="G291" s="709"/>
      <c r="H291" s="633"/>
      <c r="I291" s="265" t="s">
        <v>547</v>
      </c>
      <c r="J291" s="61"/>
      <c r="K291" s="326">
        <v>0</v>
      </c>
      <c r="L291" s="326">
        <v>0</v>
      </c>
      <c r="M291" s="327">
        <f t="shared" si="4"/>
        <v>0</v>
      </c>
    </row>
    <row r="292" spans="1:13" ht="27.95" customHeight="1" thickBot="1" x14ac:dyDescent="0.2">
      <c r="A292" s="201"/>
      <c r="B292" s="80"/>
      <c r="C292" s="313"/>
      <c r="D292" s="314"/>
      <c r="E292" s="314"/>
      <c r="F292" s="290"/>
      <c r="G292" s="709"/>
      <c r="H292" s="633"/>
      <c r="I292" s="275" t="s">
        <v>209</v>
      </c>
      <c r="J292" s="401"/>
      <c r="K292" s="446">
        <v>0</v>
      </c>
      <c r="L292" s="446">
        <v>0</v>
      </c>
      <c r="M292" s="447">
        <f t="shared" si="4"/>
        <v>0</v>
      </c>
    </row>
    <row r="293" spans="1:13" ht="27.95" customHeight="1" thickBot="1" x14ac:dyDescent="0.2">
      <c r="A293" s="201"/>
      <c r="B293" s="80"/>
      <c r="C293" s="313"/>
      <c r="D293" s="314"/>
      <c r="E293" s="314"/>
      <c r="F293" s="291"/>
      <c r="G293" s="738"/>
      <c r="H293" s="705" t="s">
        <v>711</v>
      </c>
      <c r="I293" s="699"/>
      <c r="J293" s="699"/>
      <c r="K293" s="404">
        <f>SUM(K265+K267+K274+K276+K278+K280+K282+K284+K286+K288+K290)</f>
        <v>2000</v>
      </c>
      <c r="L293" s="404">
        <f>SUM(L265+L267+L274+L276+L278+L280+L282+L284+L286+L288+L290)</f>
        <v>0</v>
      </c>
      <c r="M293" s="398">
        <f t="shared" si="4"/>
        <v>2000</v>
      </c>
    </row>
    <row r="294" spans="1:13" ht="27.95" customHeight="1" x14ac:dyDescent="0.15">
      <c r="A294" s="201"/>
      <c r="B294" s="80"/>
      <c r="C294" s="313"/>
      <c r="D294" s="314"/>
      <c r="E294" s="314"/>
      <c r="F294" s="290"/>
      <c r="G294" s="709" t="s">
        <v>680</v>
      </c>
      <c r="H294" s="633" t="s">
        <v>582</v>
      </c>
      <c r="I294" s="365"/>
      <c r="J294" s="270"/>
      <c r="K294" s="328">
        <f>SUM(K295)</f>
        <v>0</v>
      </c>
      <c r="L294" s="328">
        <f>SUM(L295)</f>
        <v>0</v>
      </c>
      <c r="M294" s="448">
        <f t="shared" si="4"/>
        <v>0</v>
      </c>
    </row>
    <row r="295" spans="1:13" ht="27.95" customHeight="1" x14ac:dyDescent="0.15">
      <c r="A295" s="201"/>
      <c r="B295" s="80"/>
      <c r="C295" s="313"/>
      <c r="D295" s="314"/>
      <c r="E295" s="314"/>
      <c r="F295" s="290"/>
      <c r="G295" s="709"/>
      <c r="H295" s="635"/>
      <c r="I295" s="61" t="s">
        <v>582</v>
      </c>
      <c r="J295" s="61"/>
      <c r="K295" s="326">
        <v>0</v>
      </c>
      <c r="L295" s="326">
        <v>0</v>
      </c>
      <c r="M295" s="327">
        <f t="shared" si="4"/>
        <v>0</v>
      </c>
    </row>
    <row r="296" spans="1:13" ht="27.95" customHeight="1" x14ac:dyDescent="0.15">
      <c r="A296" s="201"/>
      <c r="B296" s="80"/>
      <c r="C296" s="313"/>
      <c r="D296" s="314"/>
      <c r="E296" s="314"/>
      <c r="F296" s="290"/>
      <c r="G296" s="709"/>
      <c r="H296" s="632" t="s">
        <v>221</v>
      </c>
      <c r="I296" s="273"/>
      <c r="J296" s="61"/>
      <c r="K296" s="326">
        <f>SUM(K297)</f>
        <v>0</v>
      </c>
      <c r="L296" s="326">
        <f>SUM(L297)</f>
        <v>0</v>
      </c>
      <c r="M296" s="327">
        <f t="shared" si="4"/>
        <v>0</v>
      </c>
    </row>
    <row r="297" spans="1:13" ht="27.95" customHeight="1" x14ac:dyDescent="0.15">
      <c r="A297" s="201"/>
      <c r="B297" s="80"/>
      <c r="C297" s="313"/>
      <c r="D297" s="314"/>
      <c r="E297" s="314"/>
      <c r="F297" s="290"/>
      <c r="G297" s="709"/>
      <c r="H297" s="635"/>
      <c r="I297" s="273" t="s">
        <v>221</v>
      </c>
      <c r="J297" s="61"/>
      <c r="K297" s="326">
        <v>0</v>
      </c>
      <c r="L297" s="326">
        <v>0</v>
      </c>
      <c r="M297" s="327">
        <f t="shared" si="4"/>
        <v>0</v>
      </c>
    </row>
    <row r="298" spans="1:13" ht="27.95" customHeight="1" x14ac:dyDescent="0.15">
      <c r="A298" s="201"/>
      <c r="B298" s="80"/>
      <c r="C298" s="313"/>
      <c r="D298" s="314"/>
      <c r="E298" s="314"/>
      <c r="F298" s="290"/>
      <c r="G298" s="709"/>
      <c r="H298" s="632" t="s">
        <v>549</v>
      </c>
      <c r="I298" s="273"/>
      <c r="J298" s="61"/>
      <c r="K298" s="326">
        <f>SUM(K299)</f>
        <v>0</v>
      </c>
      <c r="L298" s="326">
        <f>SUM(L299)</f>
        <v>0</v>
      </c>
      <c r="M298" s="327">
        <f t="shared" si="4"/>
        <v>0</v>
      </c>
    </row>
    <row r="299" spans="1:13" ht="27.95" customHeight="1" x14ac:dyDescent="0.15">
      <c r="A299" s="201"/>
      <c r="B299" s="80"/>
      <c r="C299" s="313"/>
      <c r="D299" s="314"/>
      <c r="E299" s="314"/>
      <c r="F299" s="290"/>
      <c r="G299" s="709"/>
      <c r="H299" s="635"/>
      <c r="I299" s="273" t="s">
        <v>549</v>
      </c>
      <c r="J299" s="61"/>
      <c r="K299" s="326">
        <v>0</v>
      </c>
      <c r="L299" s="326">
        <v>0</v>
      </c>
      <c r="M299" s="327">
        <f t="shared" si="4"/>
        <v>0</v>
      </c>
    </row>
    <row r="300" spans="1:13" ht="27.95" customHeight="1" x14ac:dyDescent="0.15">
      <c r="A300" s="201"/>
      <c r="B300" s="80"/>
      <c r="C300" s="313"/>
      <c r="D300" s="314"/>
      <c r="E300" s="314"/>
      <c r="F300" s="290"/>
      <c r="G300" s="709"/>
      <c r="H300" s="632" t="s">
        <v>551</v>
      </c>
      <c r="I300" s="273"/>
      <c r="J300" s="61"/>
      <c r="K300" s="363">
        <f>SUM(K301+K302+K303)</f>
        <v>318</v>
      </c>
      <c r="L300" s="445">
        <f>SUM(L301+L302+L303)</f>
        <v>0</v>
      </c>
      <c r="M300" s="364">
        <f t="shared" si="4"/>
        <v>318</v>
      </c>
    </row>
    <row r="301" spans="1:13" ht="27.95" customHeight="1" x14ac:dyDescent="0.15">
      <c r="A301" s="201"/>
      <c r="B301" s="80"/>
      <c r="C301" s="313"/>
      <c r="D301" s="314"/>
      <c r="E301" s="314"/>
      <c r="F301" s="290"/>
      <c r="G301" s="709"/>
      <c r="H301" s="633"/>
      <c r="I301" s="273" t="s">
        <v>552</v>
      </c>
      <c r="J301" s="61"/>
      <c r="K301" s="354">
        <v>318</v>
      </c>
      <c r="L301" s="326">
        <v>0</v>
      </c>
      <c r="M301" s="355">
        <f t="shared" si="4"/>
        <v>318</v>
      </c>
    </row>
    <row r="302" spans="1:13" ht="27.95" customHeight="1" x14ac:dyDescent="0.15">
      <c r="A302" s="201"/>
      <c r="B302" s="80"/>
      <c r="C302" s="313"/>
      <c r="D302" s="314"/>
      <c r="E302" s="314"/>
      <c r="F302" s="290"/>
      <c r="G302" s="709"/>
      <c r="H302" s="633"/>
      <c r="I302" s="273" t="s">
        <v>553</v>
      </c>
      <c r="J302" s="61"/>
      <c r="K302" s="326">
        <v>0</v>
      </c>
      <c r="L302" s="326">
        <v>0</v>
      </c>
      <c r="M302" s="327">
        <f t="shared" si="4"/>
        <v>0</v>
      </c>
    </row>
    <row r="303" spans="1:13" ht="27.95" customHeight="1" x14ac:dyDescent="0.15">
      <c r="A303" s="201"/>
      <c r="B303" s="80"/>
      <c r="C303" s="313"/>
      <c r="D303" s="314"/>
      <c r="E303" s="314"/>
      <c r="F303" s="290"/>
      <c r="G303" s="709"/>
      <c r="H303" s="633"/>
      <c r="I303" s="695" t="s">
        <v>554</v>
      </c>
      <c r="J303" s="61"/>
      <c r="K303" s="326">
        <f>SUM(K304+K305+K306)</f>
        <v>0</v>
      </c>
      <c r="L303" s="326">
        <f>SUM(L304+L305+L306)</f>
        <v>0</v>
      </c>
      <c r="M303" s="327">
        <f t="shared" si="4"/>
        <v>0</v>
      </c>
    </row>
    <row r="304" spans="1:13" ht="27.95" customHeight="1" x14ac:dyDescent="0.15">
      <c r="A304" s="201"/>
      <c r="B304" s="80"/>
      <c r="C304" s="313"/>
      <c r="D304" s="314"/>
      <c r="E304" s="314"/>
      <c r="F304" s="290"/>
      <c r="G304" s="709"/>
      <c r="H304" s="633"/>
      <c r="I304" s="696"/>
      <c r="J304" s="265" t="s">
        <v>555</v>
      </c>
      <c r="K304" s="326">
        <v>0</v>
      </c>
      <c r="L304" s="326">
        <v>0</v>
      </c>
      <c r="M304" s="327">
        <f t="shared" si="4"/>
        <v>0</v>
      </c>
    </row>
    <row r="305" spans="1:13" ht="27.95" customHeight="1" x14ac:dyDescent="0.15">
      <c r="A305" s="201"/>
      <c r="B305" s="80"/>
      <c r="C305" s="313"/>
      <c r="D305" s="314"/>
      <c r="E305" s="314"/>
      <c r="F305" s="290"/>
      <c r="G305" s="709"/>
      <c r="H305" s="633"/>
      <c r="I305" s="696"/>
      <c r="J305" s="265" t="s">
        <v>556</v>
      </c>
      <c r="K305" s="326">
        <v>0</v>
      </c>
      <c r="L305" s="326">
        <v>0</v>
      </c>
      <c r="M305" s="327">
        <f t="shared" si="4"/>
        <v>0</v>
      </c>
    </row>
    <row r="306" spans="1:13" ht="27.95" customHeight="1" x14ac:dyDescent="0.15">
      <c r="A306" s="201"/>
      <c r="B306" s="80"/>
      <c r="C306" s="313"/>
      <c r="D306" s="314"/>
      <c r="E306" s="314"/>
      <c r="F306" s="290"/>
      <c r="G306" s="709"/>
      <c r="H306" s="635"/>
      <c r="I306" s="697"/>
      <c r="J306" s="265" t="s">
        <v>550</v>
      </c>
      <c r="K306" s="326">
        <v>0</v>
      </c>
      <c r="L306" s="326">
        <v>0</v>
      </c>
      <c r="M306" s="327">
        <f t="shared" si="4"/>
        <v>0</v>
      </c>
    </row>
    <row r="307" spans="1:13" ht="27.95" customHeight="1" x14ac:dyDescent="0.15">
      <c r="A307" s="201"/>
      <c r="B307" s="80"/>
      <c r="C307" s="313"/>
      <c r="D307" s="314"/>
      <c r="E307" s="314"/>
      <c r="F307" s="290"/>
      <c r="G307" s="709"/>
      <c r="H307" s="632" t="s">
        <v>557</v>
      </c>
      <c r="I307" s="273"/>
      <c r="J307" s="61"/>
      <c r="K307" s="326">
        <f>SUM(K308)</f>
        <v>0</v>
      </c>
      <c r="L307" s="326">
        <f>SUM(L308)</f>
        <v>0</v>
      </c>
      <c r="M307" s="327">
        <f t="shared" si="4"/>
        <v>0</v>
      </c>
    </row>
    <row r="308" spans="1:13" ht="27.95" customHeight="1" x14ac:dyDescent="0.15">
      <c r="A308" s="201"/>
      <c r="B308" s="80"/>
      <c r="C308" s="313"/>
      <c r="D308" s="314"/>
      <c r="E308" s="314"/>
      <c r="F308" s="701" t="s">
        <v>697</v>
      </c>
      <c r="G308" s="709"/>
      <c r="H308" s="635"/>
      <c r="I308" s="273" t="s">
        <v>557</v>
      </c>
      <c r="J308" s="61"/>
      <c r="K308" s="326">
        <v>0</v>
      </c>
      <c r="L308" s="326">
        <v>0</v>
      </c>
      <c r="M308" s="327">
        <f t="shared" si="4"/>
        <v>0</v>
      </c>
    </row>
    <row r="309" spans="1:13" ht="27.95" customHeight="1" x14ac:dyDescent="0.15">
      <c r="A309" s="201"/>
      <c r="B309" s="80"/>
      <c r="C309" s="313"/>
      <c r="D309" s="314"/>
      <c r="E309" s="314"/>
      <c r="F309" s="701"/>
      <c r="G309" s="709"/>
      <c r="H309" s="632" t="s">
        <v>583</v>
      </c>
      <c r="I309" s="273"/>
      <c r="J309" s="61"/>
      <c r="K309" s="326">
        <f>SUM(K310)</f>
        <v>0</v>
      </c>
      <c r="L309" s="326">
        <f>SUM(L310)</f>
        <v>0</v>
      </c>
      <c r="M309" s="327">
        <f t="shared" si="4"/>
        <v>0</v>
      </c>
    </row>
    <row r="310" spans="1:13" ht="27.95" customHeight="1" x14ac:dyDescent="0.15">
      <c r="A310" s="201"/>
      <c r="B310" s="80"/>
      <c r="C310" s="313"/>
      <c r="D310" s="314"/>
      <c r="E310" s="314"/>
      <c r="F310" s="701"/>
      <c r="G310" s="709"/>
      <c r="H310" s="635"/>
      <c r="I310" s="265" t="s">
        <v>583</v>
      </c>
      <c r="J310" s="61"/>
      <c r="K310" s="326">
        <v>0</v>
      </c>
      <c r="L310" s="326">
        <v>0</v>
      </c>
      <c r="M310" s="327">
        <f t="shared" si="4"/>
        <v>0</v>
      </c>
    </row>
    <row r="311" spans="1:13" ht="27.95" customHeight="1" x14ac:dyDescent="0.15">
      <c r="A311" s="201"/>
      <c r="B311" s="80"/>
      <c r="C311" s="313"/>
      <c r="D311" s="314"/>
      <c r="E311" s="314"/>
      <c r="F311" s="701"/>
      <c r="G311" s="709"/>
      <c r="H311" s="632" t="s">
        <v>558</v>
      </c>
      <c r="I311" s="273"/>
      <c r="J311" s="61"/>
      <c r="K311" s="326">
        <f>SUM(K312)</f>
        <v>0</v>
      </c>
      <c r="L311" s="326">
        <f>SUM(L312)</f>
        <v>0</v>
      </c>
      <c r="M311" s="327">
        <f t="shared" si="4"/>
        <v>0</v>
      </c>
    </row>
    <row r="312" spans="1:13" ht="27.95" customHeight="1" x14ac:dyDescent="0.15">
      <c r="A312" s="201"/>
      <c r="B312" s="80"/>
      <c r="C312" s="313"/>
      <c r="D312" s="314"/>
      <c r="E312" s="314"/>
      <c r="F312" s="701"/>
      <c r="G312" s="709"/>
      <c r="H312" s="635"/>
      <c r="I312" s="273" t="s">
        <v>558</v>
      </c>
      <c r="J312" s="61"/>
      <c r="K312" s="326">
        <v>0</v>
      </c>
      <c r="L312" s="326">
        <v>0</v>
      </c>
      <c r="M312" s="327">
        <f t="shared" si="4"/>
        <v>0</v>
      </c>
    </row>
    <row r="313" spans="1:13" ht="27.95" customHeight="1" x14ac:dyDescent="0.15">
      <c r="A313" s="201"/>
      <c r="B313" s="80"/>
      <c r="C313" s="313"/>
      <c r="D313" s="314"/>
      <c r="E313" s="314"/>
      <c r="F313" s="701"/>
      <c r="G313" s="709"/>
      <c r="H313" s="632" t="s">
        <v>559</v>
      </c>
      <c r="I313" s="273"/>
      <c r="J313" s="61"/>
      <c r="K313" s="326">
        <f>SUM(K314)</f>
        <v>0</v>
      </c>
      <c r="L313" s="326">
        <f>SUM(L314)</f>
        <v>0</v>
      </c>
      <c r="M313" s="327">
        <f t="shared" si="4"/>
        <v>0</v>
      </c>
    </row>
    <row r="314" spans="1:13" ht="27.95" customHeight="1" x14ac:dyDescent="0.15">
      <c r="A314" s="201"/>
      <c r="B314" s="80"/>
      <c r="C314" s="313"/>
      <c r="D314" s="314"/>
      <c r="E314" s="314"/>
      <c r="F314" s="701"/>
      <c r="G314" s="709"/>
      <c r="H314" s="635"/>
      <c r="I314" s="273" t="s">
        <v>559</v>
      </c>
      <c r="J314" s="61"/>
      <c r="K314" s="326">
        <v>0</v>
      </c>
      <c r="L314" s="326">
        <v>0</v>
      </c>
      <c r="M314" s="327">
        <f t="shared" si="4"/>
        <v>0</v>
      </c>
    </row>
    <row r="315" spans="1:13" ht="27.95" customHeight="1" x14ac:dyDescent="0.15">
      <c r="A315" s="201"/>
      <c r="B315" s="80"/>
      <c r="C315" s="313"/>
      <c r="D315" s="314"/>
      <c r="E315" s="314"/>
      <c r="F315" s="701"/>
      <c r="G315" s="709"/>
      <c r="H315" s="632" t="s">
        <v>561</v>
      </c>
      <c r="I315" s="273"/>
      <c r="J315" s="61"/>
      <c r="K315" s="326">
        <f>SUM(K316)</f>
        <v>0</v>
      </c>
      <c r="L315" s="326">
        <f>SUM(L316)</f>
        <v>0</v>
      </c>
      <c r="M315" s="327">
        <f t="shared" si="4"/>
        <v>0</v>
      </c>
    </row>
    <row r="316" spans="1:13" ht="27.95" customHeight="1" x14ac:dyDescent="0.15">
      <c r="A316" s="201"/>
      <c r="B316" s="80"/>
      <c r="C316" s="313"/>
      <c r="D316" s="314"/>
      <c r="E316" s="314"/>
      <c r="F316" s="701"/>
      <c r="G316" s="709"/>
      <c r="H316" s="635"/>
      <c r="I316" s="265" t="s">
        <v>561</v>
      </c>
      <c r="J316" s="61"/>
      <c r="K316" s="326">
        <v>0</v>
      </c>
      <c r="L316" s="326">
        <v>0</v>
      </c>
      <c r="M316" s="327">
        <f t="shared" si="4"/>
        <v>0</v>
      </c>
    </row>
    <row r="317" spans="1:13" ht="27.95" customHeight="1" x14ac:dyDescent="0.15">
      <c r="A317" s="201"/>
      <c r="B317" s="80"/>
      <c r="C317" s="313"/>
      <c r="D317" s="314"/>
      <c r="E317" s="314"/>
      <c r="F317" s="290"/>
      <c r="G317" s="709"/>
      <c r="H317" s="632" t="s">
        <v>563</v>
      </c>
      <c r="I317" s="273"/>
      <c r="J317" s="61"/>
      <c r="K317" s="326">
        <f>SUM(K318)</f>
        <v>0</v>
      </c>
      <c r="L317" s="326">
        <f>SUM(L318)</f>
        <v>0</v>
      </c>
      <c r="M317" s="327">
        <f t="shared" si="4"/>
        <v>0</v>
      </c>
    </row>
    <row r="318" spans="1:13" ht="27.95" customHeight="1" x14ac:dyDescent="0.15">
      <c r="A318" s="201"/>
      <c r="B318" s="80"/>
      <c r="C318" s="313"/>
      <c r="D318" s="314"/>
      <c r="E318" s="314"/>
      <c r="F318" s="290"/>
      <c r="G318" s="709"/>
      <c r="H318" s="635"/>
      <c r="I318" s="273" t="s">
        <v>563</v>
      </c>
      <c r="J318" s="61"/>
      <c r="K318" s="326">
        <v>0</v>
      </c>
      <c r="L318" s="326">
        <v>0</v>
      </c>
      <c r="M318" s="327">
        <f t="shared" si="4"/>
        <v>0</v>
      </c>
    </row>
    <row r="319" spans="1:13" ht="27.95" customHeight="1" x14ac:dyDescent="0.15">
      <c r="A319" s="201"/>
      <c r="B319" s="80"/>
      <c r="C319" s="313"/>
      <c r="D319" s="314"/>
      <c r="E319" s="314"/>
      <c r="F319" s="290"/>
      <c r="G319" s="709"/>
      <c r="H319" s="632" t="s">
        <v>564</v>
      </c>
      <c r="I319" s="273"/>
      <c r="J319" s="61"/>
      <c r="K319" s="326">
        <f>SUM(K320)</f>
        <v>0</v>
      </c>
      <c r="L319" s="326">
        <f>SUM(L320)</f>
        <v>0</v>
      </c>
      <c r="M319" s="327">
        <f t="shared" si="4"/>
        <v>0</v>
      </c>
    </row>
    <row r="320" spans="1:13" ht="27.95" customHeight="1" x14ac:dyDescent="0.15">
      <c r="A320" s="201"/>
      <c r="B320" s="80"/>
      <c r="C320" s="313"/>
      <c r="D320" s="314"/>
      <c r="E320" s="314"/>
      <c r="F320" s="290"/>
      <c r="G320" s="709"/>
      <c r="H320" s="635"/>
      <c r="I320" s="273" t="s">
        <v>564</v>
      </c>
      <c r="J320" s="61"/>
      <c r="K320" s="326">
        <v>0</v>
      </c>
      <c r="L320" s="326">
        <v>0</v>
      </c>
      <c r="M320" s="327">
        <f t="shared" si="4"/>
        <v>0</v>
      </c>
    </row>
    <row r="321" spans="1:13" ht="27.95" customHeight="1" x14ac:dyDescent="0.15">
      <c r="A321" s="201"/>
      <c r="B321" s="80"/>
      <c r="C321" s="313"/>
      <c r="D321" s="314"/>
      <c r="E321" s="314"/>
      <c r="F321" s="290"/>
      <c r="G321" s="709"/>
      <c r="H321" s="632" t="s">
        <v>230</v>
      </c>
      <c r="I321" s="273"/>
      <c r="J321" s="61"/>
      <c r="K321" s="326">
        <f>SUM(K322)</f>
        <v>0</v>
      </c>
      <c r="L321" s="326">
        <f>SUM(L322)</f>
        <v>0</v>
      </c>
      <c r="M321" s="327">
        <f t="shared" si="4"/>
        <v>0</v>
      </c>
    </row>
    <row r="322" spans="1:13" ht="27.95" customHeight="1" x14ac:dyDescent="0.15">
      <c r="A322" s="201"/>
      <c r="B322" s="80"/>
      <c r="C322" s="313"/>
      <c r="D322" s="314"/>
      <c r="E322" s="314"/>
      <c r="F322" s="290"/>
      <c r="G322" s="709"/>
      <c r="H322" s="635"/>
      <c r="I322" s="273" t="s">
        <v>230</v>
      </c>
      <c r="J322" s="61"/>
      <c r="K322" s="326">
        <v>0</v>
      </c>
      <c r="L322" s="326">
        <v>0</v>
      </c>
      <c r="M322" s="327">
        <f t="shared" si="4"/>
        <v>0</v>
      </c>
    </row>
    <row r="323" spans="1:13" ht="27.95" customHeight="1" x14ac:dyDescent="0.15">
      <c r="A323" s="201"/>
      <c r="B323" s="80"/>
      <c r="C323" s="313"/>
      <c r="D323" s="314"/>
      <c r="E323" s="314"/>
      <c r="F323" s="290"/>
      <c r="G323" s="709"/>
      <c r="H323" s="632" t="s">
        <v>565</v>
      </c>
      <c r="I323" s="273"/>
      <c r="J323" s="61"/>
      <c r="K323" s="363">
        <f>SUM(K324+K325)</f>
        <v>537</v>
      </c>
      <c r="L323" s="363">
        <f>SUM(L324+L325)</f>
        <v>0</v>
      </c>
      <c r="M323" s="364">
        <f t="shared" si="4"/>
        <v>537</v>
      </c>
    </row>
    <row r="324" spans="1:13" ht="27.95" customHeight="1" x14ac:dyDescent="0.15">
      <c r="A324" s="201"/>
      <c r="B324" s="80"/>
      <c r="C324" s="313"/>
      <c r="D324" s="314"/>
      <c r="E324" s="314"/>
      <c r="F324" s="290"/>
      <c r="G324" s="709"/>
      <c r="H324" s="633"/>
      <c r="I324" s="273" t="s">
        <v>567</v>
      </c>
      <c r="J324" s="61"/>
      <c r="K324" s="354">
        <v>537</v>
      </c>
      <c r="L324" s="326">
        <v>0</v>
      </c>
      <c r="M324" s="355">
        <f t="shared" si="4"/>
        <v>537</v>
      </c>
    </row>
    <row r="325" spans="1:13" ht="27.95" customHeight="1" x14ac:dyDescent="0.15">
      <c r="A325" s="201"/>
      <c r="B325" s="80"/>
      <c r="C325" s="313"/>
      <c r="D325" s="314"/>
      <c r="E325" s="314"/>
      <c r="F325" s="290"/>
      <c r="G325" s="709"/>
      <c r="H325" s="635"/>
      <c r="I325" s="273" t="s">
        <v>504</v>
      </c>
      <c r="J325" s="61"/>
      <c r="K325" s="326">
        <v>0</v>
      </c>
      <c r="L325" s="326">
        <v>0</v>
      </c>
      <c r="M325" s="327">
        <f t="shared" ref="M325:M332" si="5">SUM(K325-L325)</f>
        <v>0</v>
      </c>
    </row>
    <row r="326" spans="1:13" ht="27.95" customHeight="1" x14ac:dyDescent="0.15">
      <c r="A326" s="201"/>
      <c r="B326" s="80"/>
      <c r="C326" s="313"/>
      <c r="D326" s="314"/>
      <c r="E326" s="314"/>
      <c r="F326" s="290"/>
      <c r="G326" s="726"/>
      <c r="H326" s="745" t="s">
        <v>590</v>
      </c>
      <c r="I326" s="745"/>
      <c r="J326" s="745"/>
      <c r="K326" s="363">
        <f>SUM(K294+K296+K298+K300+K307+K309+K311+K313+K315+K317+K319+K321+K323)</f>
        <v>855</v>
      </c>
      <c r="L326" s="445">
        <f>SUM(L294+L296+L298+L300+L307+L309+L311+L313+L315+L317+L319+L321+L323)</f>
        <v>0</v>
      </c>
      <c r="M326" s="364">
        <f t="shared" si="5"/>
        <v>855</v>
      </c>
    </row>
    <row r="327" spans="1:13" ht="27.95" customHeight="1" x14ac:dyDescent="0.15">
      <c r="A327" s="201"/>
      <c r="B327" s="80"/>
      <c r="C327" s="313"/>
      <c r="D327" s="314"/>
      <c r="E327" s="314"/>
      <c r="F327" s="291"/>
      <c r="G327" s="713" t="s">
        <v>712</v>
      </c>
      <c r="H327" s="741"/>
      <c r="I327" s="741"/>
      <c r="J327" s="742"/>
      <c r="K327" s="363">
        <f>SUM(K293-K326)</f>
        <v>1145</v>
      </c>
      <c r="L327" s="445">
        <f>SUM(L293-L326)</f>
        <v>0</v>
      </c>
      <c r="M327" s="364">
        <f t="shared" si="5"/>
        <v>1145</v>
      </c>
    </row>
    <row r="328" spans="1:13" ht="27.95" customHeight="1" x14ac:dyDescent="0.15">
      <c r="A328" s="201"/>
      <c r="B328" s="80"/>
      <c r="C328" s="313"/>
      <c r="D328" s="314"/>
      <c r="E328" s="314"/>
      <c r="F328" s="716" t="s">
        <v>681</v>
      </c>
      <c r="G328" s="717"/>
      <c r="H328" s="717"/>
      <c r="I328" s="717"/>
      <c r="J328" s="743"/>
      <c r="K328" s="363">
        <v>97</v>
      </c>
      <c r="L328" s="363">
        <v>0</v>
      </c>
      <c r="M328" s="364">
        <f t="shared" si="5"/>
        <v>97</v>
      </c>
    </row>
    <row r="329" spans="1:13" ht="27.95" customHeight="1" thickBot="1" x14ac:dyDescent="0.2">
      <c r="A329" s="201"/>
      <c r="B329" s="80"/>
      <c r="C329" s="313"/>
      <c r="D329" s="314"/>
      <c r="E329" s="314"/>
      <c r="F329" s="718" t="s">
        <v>243</v>
      </c>
      <c r="G329" s="719"/>
      <c r="H329" s="719"/>
      <c r="I329" s="719"/>
      <c r="J329" s="744"/>
      <c r="K329" s="451">
        <f>SUM(K221+K264+K327-K328)</f>
        <v>0</v>
      </c>
      <c r="L329" s="452">
        <f>SUM(L221+L264+L327-L328)</f>
        <v>0</v>
      </c>
      <c r="M329" s="453">
        <f t="shared" si="5"/>
        <v>0</v>
      </c>
    </row>
    <row r="330" spans="1:13" ht="27.95" customHeight="1" thickBot="1" x14ac:dyDescent="0.2">
      <c r="A330" s="201"/>
      <c r="B330" s="80"/>
      <c r="C330" s="313"/>
      <c r="D330" s="314"/>
      <c r="E330" s="314"/>
      <c r="F330" s="350"/>
      <c r="G330" s="350"/>
      <c r="H330" s="350"/>
      <c r="I330" s="350"/>
      <c r="J330" s="350"/>
      <c r="K330" s="351"/>
      <c r="L330" s="351"/>
      <c r="M330" s="351"/>
    </row>
    <row r="331" spans="1:13" ht="27.95" customHeight="1" x14ac:dyDescent="0.15">
      <c r="A331" s="201"/>
      <c r="B331" s="80"/>
      <c r="C331" s="313"/>
      <c r="D331" s="314"/>
      <c r="E331" s="314"/>
      <c r="F331" s="720" t="s">
        <v>244</v>
      </c>
      <c r="G331" s="721"/>
      <c r="H331" s="721"/>
      <c r="I331" s="721"/>
      <c r="J331" s="722"/>
      <c r="K331" s="375">
        <v>8611</v>
      </c>
      <c r="L331" s="375">
        <v>0</v>
      </c>
      <c r="M331" s="376">
        <f t="shared" si="5"/>
        <v>8611</v>
      </c>
    </row>
    <row r="332" spans="1:13" ht="27.95" customHeight="1" thickBot="1" x14ac:dyDescent="0.2">
      <c r="A332" s="315"/>
      <c r="B332" s="316"/>
      <c r="C332" s="317"/>
      <c r="D332" s="318"/>
      <c r="E332" s="318"/>
      <c r="F332" s="723" t="s">
        <v>245</v>
      </c>
      <c r="G332" s="724"/>
      <c r="H332" s="724"/>
      <c r="I332" s="724"/>
      <c r="J332" s="725"/>
      <c r="K332" s="451">
        <f>SUM(K329+K331)</f>
        <v>8611</v>
      </c>
      <c r="L332" s="451">
        <f>SUM(L329+L331)</f>
        <v>0</v>
      </c>
      <c r="M332" s="453">
        <f t="shared" si="5"/>
        <v>8611</v>
      </c>
    </row>
  </sheetData>
  <sheetProtection password="F4BB" sheet="1" objects="1" scenarios="1"/>
  <mergeCells count="139">
    <mergeCell ref="A1:E1"/>
    <mergeCell ref="H1:M1"/>
    <mergeCell ref="A2:E2"/>
    <mergeCell ref="H2:J2"/>
    <mergeCell ref="H3:J3"/>
    <mergeCell ref="K3:M3"/>
    <mergeCell ref="I6:I9"/>
    <mergeCell ref="D7:D9"/>
    <mergeCell ref="H10:H14"/>
    <mergeCell ref="C11:C13"/>
    <mergeCell ref="I11:I13"/>
    <mergeCell ref="D12:D13"/>
    <mergeCell ref="A5:A63"/>
    <mergeCell ref="B5:B63"/>
    <mergeCell ref="F5:F14"/>
    <mergeCell ref="G5:G15"/>
    <mergeCell ref="H5:H9"/>
    <mergeCell ref="C6:C9"/>
    <mergeCell ref="H15:H28"/>
    <mergeCell ref="C16:C24"/>
    <mergeCell ref="G46:G56"/>
    <mergeCell ref="H46:H48"/>
    <mergeCell ref="C47:C48"/>
    <mergeCell ref="F47:F56"/>
    <mergeCell ref="H49:H51"/>
    <mergeCell ref="C53:C63"/>
    <mergeCell ref="D54:D63"/>
    <mergeCell ref="I54:I59"/>
    <mergeCell ref="I60:I72"/>
    <mergeCell ref="I17:I22"/>
    <mergeCell ref="I23:I24"/>
    <mergeCell ref="I25:I28"/>
    <mergeCell ref="H29:H45"/>
    <mergeCell ref="C30:C45"/>
    <mergeCell ref="I30:I31"/>
    <mergeCell ref="I32:I39"/>
    <mergeCell ref="D33:D38"/>
    <mergeCell ref="I40:I45"/>
    <mergeCell ref="D41:D43"/>
    <mergeCell ref="I78:I86"/>
    <mergeCell ref="I87:I89"/>
    <mergeCell ref="I90:I95"/>
    <mergeCell ref="I96:I100"/>
    <mergeCell ref="F97:F106"/>
    <mergeCell ref="G97:G98"/>
    <mergeCell ref="H101:H110"/>
    <mergeCell ref="I102:I104"/>
    <mergeCell ref="I105:I106"/>
    <mergeCell ref="I107:I110"/>
    <mergeCell ref="F129:F138"/>
    <mergeCell ref="I130:I133"/>
    <mergeCell ref="I134:I136"/>
    <mergeCell ref="I137:I139"/>
    <mergeCell ref="I142:I144"/>
    <mergeCell ref="H111:H115"/>
    <mergeCell ref="I112:I115"/>
    <mergeCell ref="H116:H117"/>
    <mergeCell ref="H118:H119"/>
    <mergeCell ref="H120:H121"/>
    <mergeCell ref="H122:H126"/>
    <mergeCell ref="I124:I126"/>
    <mergeCell ref="H145:H166"/>
    <mergeCell ref="I146:I148"/>
    <mergeCell ref="I152:I154"/>
    <mergeCell ref="H167:H168"/>
    <mergeCell ref="G168:G169"/>
    <mergeCell ref="I170:I172"/>
    <mergeCell ref="H127:J127"/>
    <mergeCell ref="G128:G131"/>
    <mergeCell ref="H128:H144"/>
    <mergeCell ref="H212:H213"/>
    <mergeCell ref="H214:H217"/>
    <mergeCell ref="I215:I217"/>
    <mergeCell ref="H218:H219"/>
    <mergeCell ref="H220:J220"/>
    <mergeCell ref="H221:J221"/>
    <mergeCell ref="I174:I176"/>
    <mergeCell ref="F181:F190"/>
    <mergeCell ref="I184:I188"/>
    <mergeCell ref="H198:H199"/>
    <mergeCell ref="H200:H211"/>
    <mergeCell ref="I201:I211"/>
    <mergeCell ref="H278:H279"/>
    <mergeCell ref="H280:H281"/>
    <mergeCell ref="H282:H283"/>
    <mergeCell ref="H284:H285"/>
    <mergeCell ref="H257:H258"/>
    <mergeCell ref="H259:H260"/>
    <mergeCell ref="H261:H262"/>
    <mergeCell ref="H263:J263"/>
    <mergeCell ref="F222:F229"/>
    <mergeCell ref="G222:G223"/>
    <mergeCell ref="H222:H224"/>
    <mergeCell ref="H225:H227"/>
    <mergeCell ref="H228:H229"/>
    <mergeCell ref="H230:H240"/>
    <mergeCell ref="I231:I233"/>
    <mergeCell ref="I234:I240"/>
    <mergeCell ref="H241:H242"/>
    <mergeCell ref="H243:J243"/>
    <mergeCell ref="G244:G246"/>
    <mergeCell ref="H244:H245"/>
    <mergeCell ref="H246:H256"/>
    <mergeCell ref="I247:I249"/>
    <mergeCell ref="I250:I256"/>
    <mergeCell ref="H264:J264"/>
    <mergeCell ref="H288:H289"/>
    <mergeCell ref="H290:H292"/>
    <mergeCell ref="H293:J293"/>
    <mergeCell ref="G294:G326"/>
    <mergeCell ref="H294:H295"/>
    <mergeCell ref="H296:H297"/>
    <mergeCell ref="H298:H299"/>
    <mergeCell ref="H300:H306"/>
    <mergeCell ref="I303:I306"/>
    <mergeCell ref="F331:J331"/>
    <mergeCell ref="F332:J332"/>
    <mergeCell ref="H317:H318"/>
    <mergeCell ref="H319:H320"/>
    <mergeCell ref="H321:H322"/>
    <mergeCell ref="H323:H325"/>
    <mergeCell ref="H326:J326"/>
    <mergeCell ref="G327:J327"/>
    <mergeCell ref="F265:F273"/>
    <mergeCell ref="G265:G293"/>
    <mergeCell ref="H265:H266"/>
    <mergeCell ref="H267:H273"/>
    <mergeCell ref="I270:I273"/>
    <mergeCell ref="H274:H275"/>
    <mergeCell ref="H276:H277"/>
    <mergeCell ref="F328:J328"/>
    <mergeCell ref="F329:J329"/>
    <mergeCell ref="H307:H308"/>
    <mergeCell ref="F308:F316"/>
    <mergeCell ref="H309:H310"/>
    <mergeCell ref="H311:H312"/>
    <mergeCell ref="H313:H314"/>
    <mergeCell ref="H315:H316"/>
    <mergeCell ref="H286:H287"/>
  </mergeCells>
  <phoneticPr fontId="1"/>
  <pageMargins left="0.39370078740157483" right="0" top="0" bottom="0" header="0.31496062992125984" footer="0.31496062992125984"/>
  <pageSetup paperSize="9" scale="65" orientation="portrait" r:id="rId1"/>
  <headerFooter>
    <oddFooter>&amp;C&amp;P</oddFooter>
  </headerFooter>
  <rowBreaks count="7" manualBreakCount="7">
    <brk id="45" max="24" man="1"/>
    <brk id="86" max="24" man="1"/>
    <brk id="127" max="24" man="1"/>
    <brk id="166" max="24" man="1"/>
    <brk id="211" max="24" man="1"/>
    <brk id="256" max="24" man="1"/>
    <brk id="293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2"/>
  <sheetViews>
    <sheetView topLeftCell="F1" zoomScaleNormal="100" workbookViewId="0">
      <selection activeCell="F1" sqref="F1"/>
    </sheetView>
  </sheetViews>
  <sheetFormatPr defaultRowHeight="17.25" x14ac:dyDescent="0.15"/>
  <cols>
    <col min="1" max="2" width="6.25" hidden="1" customWidth="1"/>
    <col min="3" max="3" width="30.625" style="4" hidden="1" customWidth="1"/>
    <col min="4" max="5" width="30.625" style="42" hidden="1" customWidth="1"/>
    <col min="6" max="7" width="4.125" style="42" customWidth="1"/>
    <col min="8" max="8" width="28.25" style="278" customWidth="1"/>
    <col min="9" max="9" width="34" style="278" customWidth="1"/>
    <col min="10" max="10" width="35.5" style="266" customWidth="1"/>
    <col min="11" max="13" width="13.625" customWidth="1"/>
  </cols>
  <sheetData>
    <row r="1" spans="1:13" ht="31.5" customHeight="1" x14ac:dyDescent="0.15">
      <c r="A1" s="657"/>
      <c r="B1" s="658"/>
      <c r="C1" s="658"/>
      <c r="D1" s="658"/>
      <c r="E1" s="658"/>
      <c r="F1" s="336"/>
      <c r="G1" s="336"/>
      <c r="H1" s="749" t="s">
        <v>720</v>
      </c>
      <c r="I1" s="749"/>
      <c r="J1" s="749"/>
      <c r="K1" s="749"/>
      <c r="L1" s="749"/>
      <c r="M1" s="749"/>
    </row>
    <row r="2" spans="1:13" ht="20.100000000000001" customHeight="1" thickBot="1" x14ac:dyDescent="0.2">
      <c r="A2" s="659"/>
      <c r="B2" s="659"/>
      <c r="C2" s="659"/>
      <c r="D2" s="659"/>
      <c r="E2" s="659"/>
      <c r="F2" s="337"/>
      <c r="G2" s="337"/>
      <c r="H2" s="626" t="s">
        <v>692</v>
      </c>
      <c r="I2" s="626"/>
      <c r="J2" s="626"/>
      <c r="K2" t="s">
        <v>709</v>
      </c>
      <c r="M2" t="s">
        <v>696</v>
      </c>
    </row>
    <row r="3" spans="1:13" ht="27.95" customHeight="1" thickBot="1" x14ac:dyDescent="0.2">
      <c r="A3" s="312"/>
      <c r="B3" s="343"/>
      <c r="C3" s="343"/>
      <c r="D3" s="343"/>
      <c r="E3" s="343"/>
      <c r="F3" s="321" t="s">
        <v>698</v>
      </c>
      <c r="G3" s="320"/>
      <c r="H3" s="732" t="s">
        <v>694</v>
      </c>
      <c r="I3" s="732"/>
      <c r="J3" s="732"/>
      <c r="K3" s="737" t="s">
        <v>721</v>
      </c>
      <c r="L3" s="730"/>
      <c r="M3" s="731"/>
    </row>
    <row r="4" spans="1:13" ht="27.95" customHeight="1" thickBot="1" x14ac:dyDescent="0.2">
      <c r="A4" s="1"/>
      <c r="B4" s="1"/>
      <c r="C4" s="341" t="s">
        <v>0</v>
      </c>
      <c r="D4" s="26" t="s">
        <v>1</v>
      </c>
      <c r="E4" s="344" t="s">
        <v>2</v>
      </c>
      <c r="F4" s="342"/>
      <c r="G4" s="339"/>
      <c r="H4" s="273" t="s">
        <v>682</v>
      </c>
      <c r="I4" s="273" t="s">
        <v>683</v>
      </c>
      <c r="J4" s="61" t="s">
        <v>684</v>
      </c>
      <c r="K4" s="442" t="s">
        <v>691</v>
      </c>
      <c r="L4" s="442" t="s">
        <v>689</v>
      </c>
      <c r="M4" s="443" t="s">
        <v>690</v>
      </c>
    </row>
    <row r="5" spans="1:13" ht="27.95" customHeight="1" x14ac:dyDescent="0.15">
      <c r="A5" s="660" t="s">
        <v>3</v>
      </c>
      <c r="B5" s="660" t="s">
        <v>4</v>
      </c>
      <c r="C5" s="2" t="s">
        <v>5</v>
      </c>
      <c r="D5" s="27"/>
      <c r="E5" s="32"/>
      <c r="F5" s="701" t="s">
        <v>677</v>
      </c>
      <c r="G5" s="694" t="s">
        <v>4</v>
      </c>
      <c r="H5" s="632" t="s">
        <v>5</v>
      </c>
      <c r="I5" s="273"/>
      <c r="J5" s="61"/>
      <c r="K5" s="326">
        <f>SUM(K6)</f>
        <v>0</v>
      </c>
      <c r="L5" s="326">
        <f>SUM(L6)</f>
        <v>0</v>
      </c>
      <c r="M5" s="327">
        <f>SUM(K5-L5)</f>
        <v>0</v>
      </c>
    </row>
    <row r="6" spans="1:13" ht="27.95" customHeight="1" x14ac:dyDescent="0.15">
      <c r="A6" s="660"/>
      <c r="B6" s="660"/>
      <c r="C6" s="662"/>
      <c r="D6" s="28" t="s">
        <v>5</v>
      </c>
      <c r="E6" s="33"/>
      <c r="F6" s="701"/>
      <c r="G6" s="694"/>
      <c r="H6" s="633"/>
      <c r="I6" s="695" t="s">
        <v>5</v>
      </c>
      <c r="J6" s="61"/>
      <c r="K6" s="326">
        <f>SUM(K7+K8+K9)</f>
        <v>0</v>
      </c>
      <c r="L6" s="326">
        <f>SUM(L7+L8+L9)</f>
        <v>0</v>
      </c>
      <c r="M6" s="327">
        <f t="shared" ref="M6:M69" si="0">SUM(K6-L6)</f>
        <v>0</v>
      </c>
    </row>
    <row r="7" spans="1:13" ht="27.95" customHeight="1" x14ac:dyDescent="0.15">
      <c r="A7" s="660"/>
      <c r="B7" s="660"/>
      <c r="C7" s="663"/>
      <c r="D7" s="665"/>
      <c r="E7" s="33" t="s">
        <v>6</v>
      </c>
      <c r="F7" s="701"/>
      <c r="G7" s="694"/>
      <c r="H7" s="633"/>
      <c r="I7" s="696"/>
      <c r="J7" s="265" t="s">
        <v>358</v>
      </c>
      <c r="K7" s="326">
        <v>0</v>
      </c>
      <c r="L7" s="326">
        <v>0</v>
      </c>
      <c r="M7" s="327">
        <f t="shared" si="0"/>
        <v>0</v>
      </c>
    </row>
    <row r="8" spans="1:13" ht="27.95" customHeight="1" x14ac:dyDescent="0.15">
      <c r="A8" s="660"/>
      <c r="B8" s="660"/>
      <c r="C8" s="663"/>
      <c r="D8" s="666"/>
      <c r="E8" s="33" t="s">
        <v>7</v>
      </c>
      <c r="F8" s="701"/>
      <c r="G8" s="694"/>
      <c r="H8" s="633"/>
      <c r="I8" s="696"/>
      <c r="J8" s="265" t="s">
        <v>359</v>
      </c>
      <c r="K8" s="326">
        <v>0</v>
      </c>
      <c r="L8" s="326">
        <v>0</v>
      </c>
      <c r="M8" s="327">
        <f t="shared" si="0"/>
        <v>0</v>
      </c>
    </row>
    <row r="9" spans="1:13" ht="27.95" customHeight="1" x14ac:dyDescent="0.15">
      <c r="A9" s="660"/>
      <c r="B9" s="660"/>
      <c r="C9" s="664"/>
      <c r="D9" s="667"/>
      <c r="E9" s="33" t="s">
        <v>8</v>
      </c>
      <c r="F9" s="701"/>
      <c r="G9" s="694"/>
      <c r="H9" s="635"/>
      <c r="I9" s="697"/>
      <c r="J9" s="265" t="s">
        <v>360</v>
      </c>
      <c r="K9" s="326">
        <v>0</v>
      </c>
      <c r="L9" s="326">
        <v>0</v>
      </c>
      <c r="M9" s="327">
        <f t="shared" si="0"/>
        <v>0</v>
      </c>
    </row>
    <row r="10" spans="1:13" ht="27.95" customHeight="1" x14ac:dyDescent="0.15">
      <c r="A10" s="660"/>
      <c r="B10" s="660"/>
      <c r="C10" s="3" t="s">
        <v>9</v>
      </c>
      <c r="D10" s="28"/>
      <c r="E10" s="33"/>
      <c r="F10" s="701"/>
      <c r="G10" s="694"/>
      <c r="H10" s="632" t="s">
        <v>9</v>
      </c>
      <c r="I10" s="273"/>
      <c r="J10" s="265"/>
      <c r="K10" s="326">
        <f>SUM(K11+K14)</f>
        <v>0</v>
      </c>
      <c r="L10" s="326">
        <f>SUM(L11+L14)</f>
        <v>0</v>
      </c>
      <c r="M10" s="327">
        <f t="shared" si="0"/>
        <v>0</v>
      </c>
    </row>
    <row r="11" spans="1:13" ht="27.95" customHeight="1" x14ac:dyDescent="0.15">
      <c r="A11" s="660"/>
      <c r="B11" s="660"/>
      <c r="C11" s="662"/>
      <c r="D11" s="28" t="s">
        <v>9</v>
      </c>
      <c r="E11" s="33"/>
      <c r="F11" s="701"/>
      <c r="G11" s="694"/>
      <c r="H11" s="633"/>
      <c r="I11" s="695" t="s">
        <v>9</v>
      </c>
      <c r="J11" s="265"/>
      <c r="K11" s="326">
        <f>SUM(K12+K13)</f>
        <v>0</v>
      </c>
      <c r="L11" s="326">
        <f>SUM(L12+L13)</f>
        <v>0</v>
      </c>
      <c r="M11" s="327">
        <f t="shared" si="0"/>
        <v>0</v>
      </c>
    </row>
    <row r="12" spans="1:13" ht="27.95" customHeight="1" x14ac:dyDescent="0.15">
      <c r="A12" s="660"/>
      <c r="B12" s="660"/>
      <c r="C12" s="663"/>
      <c r="D12" s="665"/>
      <c r="E12" s="33" t="s">
        <v>10</v>
      </c>
      <c r="F12" s="701"/>
      <c r="G12" s="694"/>
      <c r="H12" s="633"/>
      <c r="I12" s="696"/>
      <c r="J12" s="265" t="s">
        <v>362</v>
      </c>
      <c r="K12" s="326">
        <v>0</v>
      </c>
      <c r="L12" s="326">
        <v>0</v>
      </c>
      <c r="M12" s="327">
        <f t="shared" si="0"/>
        <v>0</v>
      </c>
    </row>
    <row r="13" spans="1:13" ht="27.95" customHeight="1" x14ac:dyDescent="0.15">
      <c r="A13" s="660"/>
      <c r="B13" s="660"/>
      <c r="C13" s="664"/>
      <c r="D13" s="667"/>
      <c r="E13" s="33" t="s">
        <v>11</v>
      </c>
      <c r="F13" s="701"/>
      <c r="G13" s="694"/>
      <c r="H13" s="633"/>
      <c r="I13" s="697"/>
      <c r="J13" s="265" t="s">
        <v>838</v>
      </c>
      <c r="K13" s="326">
        <v>0</v>
      </c>
      <c r="L13" s="326">
        <v>0</v>
      </c>
      <c r="M13" s="327">
        <f t="shared" si="0"/>
        <v>0</v>
      </c>
    </row>
    <row r="14" spans="1:13" ht="27.95" customHeight="1" x14ac:dyDescent="0.15">
      <c r="A14" s="660"/>
      <c r="B14" s="660"/>
      <c r="C14" s="338"/>
      <c r="D14" s="340"/>
      <c r="E14" s="33"/>
      <c r="F14" s="701"/>
      <c r="G14" s="694"/>
      <c r="H14" s="635"/>
      <c r="I14" s="273" t="s">
        <v>364</v>
      </c>
      <c r="J14" s="61"/>
      <c r="K14" s="326">
        <v>0</v>
      </c>
      <c r="L14" s="326">
        <v>0</v>
      </c>
      <c r="M14" s="327">
        <f t="shared" si="0"/>
        <v>0</v>
      </c>
    </row>
    <row r="15" spans="1:13" ht="27.95" customHeight="1" x14ac:dyDescent="0.15">
      <c r="A15" s="660"/>
      <c r="B15" s="660"/>
      <c r="C15" s="3" t="s">
        <v>12</v>
      </c>
      <c r="D15" s="28"/>
      <c r="E15" s="33"/>
      <c r="F15" s="290"/>
      <c r="G15" s="694"/>
      <c r="H15" s="632" t="s">
        <v>12</v>
      </c>
      <c r="I15" s="273"/>
      <c r="J15" s="61"/>
      <c r="K15" s="326">
        <f>SUM(K16+K17+K23+K25)</f>
        <v>0</v>
      </c>
      <c r="L15" s="326">
        <f>SUM(L16+L17+L23+L25)</f>
        <v>0</v>
      </c>
      <c r="M15" s="327">
        <f t="shared" si="0"/>
        <v>0</v>
      </c>
    </row>
    <row r="16" spans="1:13" ht="27.95" customHeight="1" x14ac:dyDescent="0.15">
      <c r="A16" s="660"/>
      <c r="B16" s="660"/>
      <c r="C16" s="663"/>
      <c r="D16" s="28" t="s">
        <v>13</v>
      </c>
      <c r="E16" s="33"/>
      <c r="F16" s="290"/>
      <c r="G16" s="288"/>
      <c r="H16" s="633"/>
      <c r="I16" s="273" t="s">
        <v>13</v>
      </c>
      <c r="J16" s="61"/>
      <c r="K16" s="326">
        <v>0</v>
      </c>
      <c r="L16" s="326">
        <v>0</v>
      </c>
      <c r="M16" s="327">
        <f t="shared" si="0"/>
        <v>0</v>
      </c>
    </row>
    <row r="17" spans="1:13" ht="27.95" customHeight="1" x14ac:dyDescent="0.15">
      <c r="A17" s="660"/>
      <c r="B17" s="660"/>
      <c r="C17" s="663"/>
      <c r="D17" s="28" t="s">
        <v>14</v>
      </c>
      <c r="E17" s="33"/>
      <c r="F17" s="290"/>
      <c r="G17" s="288"/>
      <c r="H17" s="633"/>
      <c r="I17" s="695" t="s">
        <v>14</v>
      </c>
      <c r="J17" s="61"/>
      <c r="K17" s="326">
        <f>SUM(K18+K19+K20+K21+K22)</f>
        <v>0</v>
      </c>
      <c r="L17" s="326">
        <f>SUM(L18+L19+L20+L21+L22)</f>
        <v>0</v>
      </c>
      <c r="M17" s="327">
        <f t="shared" si="0"/>
        <v>0</v>
      </c>
    </row>
    <row r="18" spans="1:13" ht="27.95" customHeight="1" x14ac:dyDescent="0.15">
      <c r="A18" s="660"/>
      <c r="B18" s="660"/>
      <c r="C18" s="663"/>
      <c r="D18" s="28"/>
      <c r="E18" s="33" t="s">
        <v>14</v>
      </c>
      <c r="F18" s="290"/>
      <c r="G18" s="288"/>
      <c r="H18" s="633"/>
      <c r="I18" s="696"/>
      <c r="J18" s="61" t="s">
        <v>365</v>
      </c>
      <c r="K18" s="326">
        <v>0</v>
      </c>
      <c r="L18" s="326">
        <v>0</v>
      </c>
      <c r="M18" s="327">
        <f t="shared" si="0"/>
        <v>0</v>
      </c>
    </row>
    <row r="19" spans="1:13" ht="27.95" customHeight="1" x14ac:dyDescent="0.15">
      <c r="A19" s="660"/>
      <c r="B19" s="660"/>
      <c r="C19" s="663"/>
      <c r="D19" s="28"/>
      <c r="E19" s="33"/>
      <c r="F19" s="290"/>
      <c r="G19" s="288"/>
      <c r="H19" s="633"/>
      <c r="I19" s="696"/>
      <c r="J19" s="61" t="s">
        <v>366</v>
      </c>
      <c r="K19" s="326">
        <v>0</v>
      </c>
      <c r="L19" s="326">
        <v>0</v>
      </c>
      <c r="M19" s="327">
        <f t="shared" si="0"/>
        <v>0</v>
      </c>
    </row>
    <row r="20" spans="1:13" ht="27.95" customHeight="1" x14ac:dyDescent="0.15">
      <c r="A20" s="660"/>
      <c r="B20" s="660"/>
      <c r="C20" s="663"/>
      <c r="D20" s="28"/>
      <c r="E20" s="33"/>
      <c r="F20" s="290"/>
      <c r="G20" s="288"/>
      <c r="H20" s="633"/>
      <c r="I20" s="696"/>
      <c r="J20" s="61" t="s">
        <v>367</v>
      </c>
      <c r="K20" s="326">
        <v>0</v>
      </c>
      <c r="L20" s="326">
        <v>0</v>
      </c>
      <c r="M20" s="327">
        <f t="shared" si="0"/>
        <v>0</v>
      </c>
    </row>
    <row r="21" spans="1:13" ht="27.95" customHeight="1" x14ac:dyDescent="0.15">
      <c r="A21" s="660"/>
      <c r="B21" s="660"/>
      <c r="C21" s="663"/>
      <c r="D21" s="28"/>
      <c r="E21" s="33"/>
      <c r="F21" s="290"/>
      <c r="G21" s="288"/>
      <c r="H21" s="633"/>
      <c r="I21" s="696"/>
      <c r="J21" s="61" t="s">
        <v>604</v>
      </c>
      <c r="K21" s="326">
        <v>0</v>
      </c>
      <c r="L21" s="326">
        <v>0</v>
      </c>
      <c r="M21" s="327">
        <f t="shared" si="0"/>
        <v>0</v>
      </c>
    </row>
    <row r="22" spans="1:13" ht="27.95" customHeight="1" x14ac:dyDescent="0.15">
      <c r="A22" s="660"/>
      <c r="B22" s="660"/>
      <c r="C22" s="663"/>
      <c r="D22" s="28"/>
      <c r="E22" s="33"/>
      <c r="F22" s="290"/>
      <c r="G22" s="288"/>
      <c r="H22" s="633"/>
      <c r="I22" s="697"/>
      <c r="J22" s="61" t="s">
        <v>15</v>
      </c>
      <c r="K22" s="326">
        <v>0</v>
      </c>
      <c r="L22" s="326">
        <v>0</v>
      </c>
      <c r="M22" s="327">
        <f t="shared" si="0"/>
        <v>0</v>
      </c>
    </row>
    <row r="23" spans="1:13" ht="27.95" customHeight="1" x14ac:dyDescent="0.15">
      <c r="A23" s="660"/>
      <c r="B23" s="660"/>
      <c r="C23" s="663"/>
      <c r="D23" s="28" t="s">
        <v>15</v>
      </c>
      <c r="E23" s="33"/>
      <c r="F23" s="290"/>
      <c r="G23" s="288"/>
      <c r="H23" s="633"/>
      <c r="I23" s="695" t="s">
        <v>15</v>
      </c>
      <c r="J23" s="61"/>
      <c r="K23" s="326">
        <f>SUM(K24)</f>
        <v>0</v>
      </c>
      <c r="L23" s="326">
        <f>SUM(L24)</f>
        <v>0</v>
      </c>
      <c r="M23" s="327">
        <f t="shared" si="0"/>
        <v>0</v>
      </c>
    </row>
    <row r="24" spans="1:13" ht="27.95" customHeight="1" x14ac:dyDescent="0.15">
      <c r="A24" s="660"/>
      <c r="B24" s="660"/>
      <c r="C24" s="664"/>
      <c r="D24" s="28"/>
      <c r="E24" s="33" t="s">
        <v>15</v>
      </c>
      <c r="F24" s="290"/>
      <c r="G24" s="288"/>
      <c r="H24" s="633"/>
      <c r="I24" s="697"/>
      <c r="J24" s="265" t="s">
        <v>15</v>
      </c>
      <c r="K24" s="326">
        <v>0</v>
      </c>
      <c r="L24" s="326">
        <v>0</v>
      </c>
      <c r="M24" s="327">
        <f t="shared" si="0"/>
        <v>0</v>
      </c>
    </row>
    <row r="25" spans="1:13" ht="27.95" customHeight="1" x14ac:dyDescent="0.15">
      <c r="A25" s="660"/>
      <c r="B25" s="660"/>
      <c r="C25" s="338"/>
      <c r="D25" s="28"/>
      <c r="E25" s="33"/>
      <c r="F25" s="290"/>
      <c r="G25" s="288"/>
      <c r="H25" s="633"/>
      <c r="I25" s="695" t="s">
        <v>29</v>
      </c>
      <c r="J25" s="265"/>
      <c r="K25" s="326">
        <f>SUM(K26+K27+K28)</f>
        <v>0</v>
      </c>
      <c r="L25" s="326">
        <f>SUM(L26+L27+L28)</f>
        <v>0</v>
      </c>
      <c r="M25" s="327">
        <f t="shared" si="0"/>
        <v>0</v>
      </c>
    </row>
    <row r="26" spans="1:13" ht="27.95" customHeight="1" x14ac:dyDescent="0.15">
      <c r="A26" s="660"/>
      <c r="B26" s="660"/>
      <c r="C26" s="338"/>
      <c r="D26" s="28"/>
      <c r="E26" s="33"/>
      <c r="F26" s="290"/>
      <c r="G26" s="288"/>
      <c r="H26" s="633"/>
      <c r="I26" s="696"/>
      <c r="J26" s="265" t="s">
        <v>370</v>
      </c>
      <c r="K26" s="326">
        <v>0</v>
      </c>
      <c r="L26" s="326">
        <v>0</v>
      </c>
      <c r="M26" s="327">
        <f t="shared" si="0"/>
        <v>0</v>
      </c>
    </row>
    <row r="27" spans="1:13" ht="27.95" customHeight="1" x14ac:dyDescent="0.15">
      <c r="A27" s="660"/>
      <c r="B27" s="660"/>
      <c r="C27" s="338"/>
      <c r="D27" s="28"/>
      <c r="E27" s="33"/>
      <c r="F27" s="290"/>
      <c r="G27" s="288"/>
      <c r="H27" s="633"/>
      <c r="I27" s="696"/>
      <c r="J27" s="265" t="s">
        <v>371</v>
      </c>
      <c r="K27" s="326">
        <v>0</v>
      </c>
      <c r="L27" s="326">
        <v>0</v>
      </c>
      <c r="M27" s="327">
        <f t="shared" si="0"/>
        <v>0</v>
      </c>
    </row>
    <row r="28" spans="1:13" ht="27.95" customHeight="1" x14ac:dyDescent="0.15">
      <c r="A28" s="660"/>
      <c r="B28" s="660"/>
      <c r="C28" s="338"/>
      <c r="D28" s="28"/>
      <c r="E28" s="33"/>
      <c r="F28" s="290"/>
      <c r="G28" s="288"/>
      <c r="H28" s="635"/>
      <c r="I28" s="697"/>
      <c r="J28" s="265" t="s">
        <v>380</v>
      </c>
      <c r="K28" s="326">
        <v>0</v>
      </c>
      <c r="L28" s="326">
        <v>0</v>
      </c>
      <c r="M28" s="327">
        <f t="shared" si="0"/>
        <v>0</v>
      </c>
    </row>
    <row r="29" spans="1:13" ht="27.95" customHeight="1" x14ac:dyDescent="0.15">
      <c r="A29" s="660"/>
      <c r="B29" s="660"/>
      <c r="C29" s="3" t="s">
        <v>16</v>
      </c>
      <c r="D29" s="28"/>
      <c r="E29" s="33"/>
      <c r="F29" s="290"/>
      <c r="G29" s="288"/>
      <c r="H29" s="632" t="s">
        <v>16</v>
      </c>
      <c r="I29" s="273"/>
      <c r="J29" s="61"/>
      <c r="K29" s="363">
        <f>SUM(K30+K32+K40)</f>
        <v>15355</v>
      </c>
      <c r="L29" s="363">
        <f>SUM(L30+L32+L40)</f>
        <v>0</v>
      </c>
      <c r="M29" s="364">
        <f t="shared" si="0"/>
        <v>15355</v>
      </c>
    </row>
    <row r="30" spans="1:13" ht="27.95" customHeight="1" x14ac:dyDescent="0.15">
      <c r="A30" s="660"/>
      <c r="B30" s="660"/>
      <c r="C30" s="663"/>
      <c r="D30" s="28"/>
      <c r="E30" s="33" t="s">
        <v>17</v>
      </c>
      <c r="F30" s="290"/>
      <c r="G30" s="288"/>
      <c r="H30" s="633"/>
      <c r="I30" s="695" t="s">
        <v>17</v>
      </c>
      <c r="J30" s="61"/>
      <c r="K30" s="326">
        <f>SUM(K31)</f>
        <v>0</v>
      </c>
      <c r="L30" s="326">
        <f>SUM(L31)</f>
        <v>0</v>
      </c>
      <c r="M30" s="327">
        <f t="shared" si="0"/>
        <v>0</v>
      </c>
    </row>
    <row r="31" spans="1:13" ht="27.95" customHeight="1" x14ac:dyDescent="0.15">
      <c r="A31" s="660"/>
      <c r="B31" s="660"/>
      <c r="C31" s="663"/>
      <c r="D31" s="28"/>
      <c r="E31" s="33"/>
      <c r="F31" s="290"/>
      <c r="G31" s="288"/>
      <c r="H31" s="633"/>
      <c r="I31" s="697"/>
      <c r="J31" s="265" t="s">
        <v>17</v>
      </c>
      <c r="K31" s="326">
        <v>0</v>
      </c>
      <c r="L31" s="326">
        <v>0</v>
      </c>
      <c r="M31" s="327">
        <f t="shared" si="0"/>
        <v>0</v>
      </c>
    </row>
    <row r="32" spans="1:13" ht="27.95" customHeight="1" x14ac:dyDescent="0.15">
      <c r="A32" s="660"/>
      <c r="B32" s="660"/>
      <c r="C32" s="663"/>
      <c r="D32" s="28" t="s">
        <v>18</v>
      </c>
      <c r="E32" s="33"/>
      <c r="F32" s="290"/>
      <c r="G32" s="288"/>
      <c r="H32" s="633"/>
      <c r="I32" s="695" t="s">
        <v>18</v>
      </c>
      <c r="J32" s="265"/>
      <c r="K32" s="354">
        <f>SUM(K33+K34+K35+K36+K37+K38+K39)</f>
        <v>15355</v>
      </c>
      <c r="L32" s="326">
        <f>SUM(L33+L34+L35+L36+L37+L38+L39)</f>
        <v>0</v>
      </c>
      <c r="M32" s="355">
        <f t="shared" si="0"/>
        <v>15355</v>
      </c>
    </row>
    <row r="33" spans="1:13" ht="27.95" customHeight="1" x14ac:dyDescent="0.15">
      <c r="A33" s="660"/>
      <c r="B33" s="660"/>
      <c r="C33" s="663"/>
      <c r="D33" s="666"/>
      <c r="E33" s="33" t="s">
        <v>19</v>
      </c>
      <c r="F33" s="290"/>
      <c r="G33" s="288"/>
      <c r="H33" s="633"/>
      <c r="I33" s="696"/>
      <c r="J33" s="265" t="s">
        <v>372</v>
      </c>
      <c r="K33" s="326">
        <v>0</v>
      </c>
      <c r="L33" s="326">
        <v>0</v>
      </c>
      <c r="M33" s="327">
        <f t="shared" si="0"/>
        <v>0</v>
      </c>
    </row>
    <row r="34" spans="1:13" ht="27.95" customHeight="1" x14ac:dyDescent="0.15">
      <c r="A34" s="660"/>
      <c r="B34" s="660"/>
      <c r="C34" s="663"/>
      <c r="D34" s="666"/>
      <c r="E34" s="33" t="s">
        <v>20</v>
      </c>
      <c r="F34" s="290"/>
      <c r="G34" s="288"/>
      <c r="H34" s="633"/>
      <c r="I34" s="696"/>
      <c r="J34" s="265" t="s">
        <v>593</v>
      </c>
      <c r="K34" s="326">
        <v>0</v>
      </c>
      <c r="L34" s="326">
        <v>0</v>
      </c>
      <c r="M34" s="327">
        <f t="shared" si="0"/>
        <v>0</v>
      </c>
    </row>
    <row r="35" spans="1:13" ht="27.95" customHeight="1" x14ac:dyDescent="0.15">
      <c r="A35" s="660"/>
      <c r="B35" s="660"/>
      <c r="C35" s="663"/>
      <c r="D35" s="666"/>
      <c r="E35" s="33" t="s">
        <v>21</v>
      </c>
      <c r="F35" s="290"/>
      <c r="G35" s="288"/>
      <c r="H35" s="633"/>
      <c r="I35" s="696"/>
      <c r="J35" s="265" t="s">
        <v>373</v>
      </c>
      <c r="K35" s="326">
        <v>0</v>
      </c>
      <c r="L35" s="326">
        <v>0</v>
      </c>
      <c r="M35" s="327">
        <f t="shared" si="0"/>
        <v>0</v>
      </c>
    </row>
    <row r="36" spans="1:13" ht="27.95" customHeight="1" x14ac:dyDescent="0.15">
      <c r="A36" s="660"/>
      <c r="B36" s="660"/>
      <c r="C36" s="663"/>
      <c r="D36" s="666"/>
      <c r="E36" s="33" t="s">
        <v>246</v>
      </c>
      <c r="F36" s="290"/>
      <c r="G36" s="288"/>
      <c r="H36" s="633"/>
      <c r="I36" s="696"/>
      <c r="J36" s="265" t="s">
        <v>374</v>
      </c>
      <c r="K36" s="326">
        <v>0</v>
      </c>
      <c r="L36" s="326">
        <v>0</v>
      </c>
      <c r="M36" s="327">
        <f t="shared" si="0"/>
        <v>0</v>
      </c>
    </row>
    <row r="37" spans="1:13" ht="27.95" customHeight="1" x14ac:dyDescent="0.15">
      <c r="A37" s="660"/>
      <c r="B37" s="660"/>
      <c r="C37" s="663"/>
      <c r="D37" s="666"/>
      <c r="E37" s="33" t="s">
        <v>22</v>
      </c>
      <c r="F37" s="290"/>
      <c r="G37" s="288"/>
      <c r="H37" s="633"/>
      <c r="I37" s="696"/>
      <c r="J37" s="265" t="s">
        <v>375</v>
      </c>
      <c r="K37" s="326">
        <v>0</v>
      </c>
      <c r="L37" s="326">
        <v>0</v>
      </c>
      <c r="M37" s="327">
        <f t="shared" si="0"/>
        <v>0</v>
      </c>
    </row>
    <row r="38" spans="1:13" ht="27.95" customHeight="1" x14ac:dyDescent="0.15">
      <c r="A38" s="660"/>
      <c r="B38" s="660"/>
      <c r="C38" s="663"/>
      <c r="D38" s="667"/>
      <c r="E38" s="33"/>
      <c r="F38" s="290"/>
      <c r="G38" s="288"/>
      <c r="H38" s="633"/>
      <c r="I38" s="696"/>
      <c r="J38" s="265" t="s">
        <v>584</v>
      </c>
      <c r="K38" s="354">
        <v>15355</v>
      </c>
      <c r="L38" s="326">
        <v>0</v>
      </c>
      <c r="M38" s="355">
        <f t="shared" si="0"/>
        <v>15355</v>
      </c>
    </row>
    <row r="39" spans="1:13" ht="27.95" customHeight="1" x14ac:dyDescent="0.15">
      <c r="A39" s="660"/>
      <c r="B39" s="660"/>
      <c r="C39" s="663"/>
      <c r="D39" s="340"/>
      <c r="E39" s="33"/>
      <c r="F39" s="290"/>
      <c r="G39" s="288"/>
      <c r="H39" s="633"/>
      <c r="I39" s="697"/>
      <c r="J39" s="265" t="s">
        <v>378</v>
      </c>
      <c r="K39" s="326">
        <v>0</v>
      </c>
      <c r="L39" s="326">
        <v>0</v>
      </c>
      <c r="M39" s="327">
        <f t="shared" si="0"/>
        <v>0</v>
      </c>
    </row>
    <row r="40" spans="1:13" ht="27.95" customHeight="1" x14ac:dyDescent="0.15">
      <c r="A40" s="660"/>
      <c r="B40" s="660"/>
      <c r="C40" s="663"/>
      <c r="D40" s="28" t="s">
        <v>23</v>
      </c>
      <c r="E40" s="33"/>
      <c r="F40" s="290"/>
      <c r="G40" s="288"/>
      <c r="H40" s="633"/>
      <c r="I40" s="695" t="s">
        <v>23</v>
      </c>
      <c r="J40" s="265"/>
      <c r="K40" s="326">
        <f>SUM(K41+K42+K43+K44+K45)</f>
        <v>0</v>
      </c>
      <c r="L40" s="326">
        <f>SUM(L41+L42+L43+L44+L45)</f>
        <v>0</v>
      </c>
      <c r="M40" s="327">
        <f t="shared" si="0"/>
        <v>0</v>
      </c>
    </row>
    <row r="41" spans="1:13" ht="27.95" customHeight="1" x14ac:dyDescent="0.15">
      <c r="A41" s="660"/>
      <c r="B41" s="660"/>
      <c r="C41" s="663"/>
      <c r="D41" s="665"/>
      <c r="E41" s="33" t="s">
        <v>23</v>
      </c>
      <c r="F41" s="290"/>
      <c r="G41" s="288"/>
      <c r="H41" s="633"/>
      <c r="I41" s="696"/>
      <c r="J41" s="265" t="s">
        <v>23</v>
      </c>
      <c r="K41" s="326">
        <v>0</v>
      </c>
      <c r="L41" s="326">
        <v>0</v>
      </c>
      <c r="M41" s="327">
        <f t="shared" si="0"/>
        <v>0</v>
      </c>
    </row>
    <row r="42" spans="1:13" ht="27.95" customHeight="1" x14ac:dyDescent="0.15">
      <c r="A42" s="660"/>
      <c r="B42" s="660"/>
      <c r="C42" s="663"/>
      <c r="D42" s="666"/>
      <c r="E42" s="33" t="s">
        <v>569</v>
      </c>
      <c r="F42" s="290"/>
      <c r="G42" s="288"/>
      <c r="H42" s="633"/>
      <c r="I42" s="696"/>
      <c r="J42" s="265" t="s">
        <v>376</v>
      </c>
      <c r="K42" s="326">
        <v>0</v>
      </c>
      <c r="L42" s="326">
        <v>0</v>
      </c>
      <c r="M42" s="327">
        <f t="shared" si="0"/>
        <v>0</v>
      </c>
    </row>
    <row r="43" spans="1:13" ht="27.95" customHeight="1" x14ac:dyDescent="0.15">
      <c r="A43" s="660"/>
      <c r="B43" s="660"/>
      <c r="C43" s="663"/>
      <c r="D43" s="667"/>
      <c r="E43" s="33" t="s">
        <v>24</v>
      </c>
      <c r="F43" s="290"/>
      <c r="G43" s="288"/>
      <c r="H43" s="633"/>
      <c r="I43" s="696"/>
      <c r="J43" s="265" t="s">
        <v>377</v>
      </c>
      <c r="K43" s="326">
        <v>0</v>
      </c>
      <c r="L43" s="326">
        <v>0</v>
      </c>
      <c r="M43" s="327">
        <f t="shared" si="0"/>
        <v>0</v>
      </c>
    </row>
    <row r="44" spans="1:13" ht="27.95" customHeight="1" x14ac:dyDescent="0.15">
      <c r="A44" s="660"/>
      <c r="B44" s="660"/>
      <c r="C44" s="663"/>
      <c r="D44" s="340"/>
      <c r="E44" s="33"/>
      <c r="F44" s="290"/>
      <c r="G44" s="288"/>
      <c r="H44" s="633"/>
      <c r="I44" s="696"/>
      <c r="J44" s="265" t="s">
        <v>568</v>
      </c>
      <c r="K44" s="326">
        <v>0</v>
      </c>
      <c r="L44" s="326">
        <v>0</v>
      </c>
      <c r="M44" s="327">
        <f t="shared" si="0"/>
        <v>0</v>
      </c>
    </row>
    <row r="45" spans="1:13" ht="27.95" customHeight="1" x14ac:dyDescent="0.15">
      <c r="A45" s="660"/>
      <c r="B45" s="660"/>
      <c r="C45" s="663"/>
      <c r="D45" s="340"/>
      <c r="E45" s="33"/>
      <c r="F45" s="291"/>
      <c r="G45" s="289"/>
      <c r="H45" s="635"/>
      <c r="I45" s="697"/>
      <c r="J45" s="265" t="s">
        <v>378</v>
      </c>
      <c r="K45" s="326">
        <v>0</v>
      </c>
      <c r="L45" s="326">
        <v>0</v>
      </c>
      <c r="M45" s="327">
        <f t="shared" si="0"/>
        <v>0</v>
      </c>
    </row>
    <row r="46" spans="1:13" ht="27.95" customHeight="1" x14ac:dyDescent="0.15">
      <c r="A46" s="660"/>
      <c r="B46" s="660"/>
      <c r="C46" s="3" t="s">
        <v>25</v>
      </c>
      <c r="D46" s="28"/>
      <c r="E46" s="33"/>
      <c r="F46" s="292"/>
      <c r="G46" s="712" t="s">
        <v>4</v>
      </c>
      <c r="H46" s="632" t="s">
        <v>25</v>
      </c>
      <c r="I46" s="273"/>
      <c r="J46" s="61"/>
      <c r="K46" s="326">
        <f>SUM(K47+K48)</f>
        <v>0</v>
      </c>
      <c r="L46" s="326">
        <f>SUM(L47+L48)</f>
        <v>0</v>
      </c>
      <c r="M46" s="327">
        <f t="shared" si="0"/>
        <v>0</v>
      </c>
    </row>
    <row r="47" spans="1:13" ht="27.95" customHeight="1" x14ac:dyDescent="0.15">
      <c r="A47" s="660"/>
      <c r="B47" s="660"/>
      <c r="C47" s="663"/>
      <c r="D47" s="28"/>
      <c r="E47" s="33"/>
      <c r="F47" s="701" t="s">
        <v>677</v>
      </c>
      <c r="G47" s="694"/>
      <c r="H47" s="633"/>
      <c r="I47" s="273" t="s">
        <v>379</v>
      </c>
      <c r="J47" s="61"/>
      <c r="K47" s="326">
        <v>0</v>
      </c>
      <c r="L47" s="326">
        <v>0</v>
      </c>
      <c r="M47" s="327">
        <f t="shared" si="0"/>
        <v>0</v>
      </c>
    </row>
    <row r="48" spans="1:13" ht="27.95" customHeight="1" x14ac:dyDescent="0.15">
      <c r="A48" s="660"/>
      <c r="B48" s="660"/>
      <c r="C48" s="664"/>
      <c r="D48" s="30" t="s">
        <v>26</v>
      </c>
      <c r="E48" s="33"/>
      <c r="F48" s="701"/>
      <c r="G48" s="694"/>
      <c r="H48" s="635"/>
      <c r="I48" s="273" t="s">
        <v>209</v>
      </c>
      <c r="J48" s="61"/>
      <c r="K48" s="326">
        <v>0</v>
      </c>
      <c r="L48" s="326">
        <v>0</v>
      </c>
      <c r="M48" s="327">
        <f t="shared" si="0"/>
        <v>0</v>
      </c>
    </row>
    <row r="49" spans="1:13" ht="27.95" customHeight="1" x14ac:dyDescent="0.15">
      <c r="A49" s="660"/>
      <c r="B49" s="660"/>
      <c r="C49" s="3" t="s">
        <v>27</v>
      </c>
      <c r="D49" s="28"/>
      <c r="E49" s="33"/>
      <c r="F49" s="701"/>
      <c r="G49" s="694"/>
      <c r="H49" s="632" t="s">
        <v>27</v>
      </c>
      <c r="I49" s="273"/>
      <c r="J49" s="61"/>
      <c r="K49" s="326">
        <f>SUM(K50+K51)</f>
        <v>0</v>
      </c>
      <c r="L49" s="326">
        <f>SUM(L50+L51)</f>
        <v>0</v>
      </c>
      <c r="M49" s="327">
        <f t="shared" si="0"/>
        <v>0</v>
      </c>
    </row>
    <row r="50" spans="1:13" ht="27.95" customHeight="1" x14ac:dyDescent="0.15">
      <c r="A50" s="660"/>
      <c r="B50" s="660"/>
      <c r="C50" s="3"/>
      <c r="D50" s="28" t="s">
        <v>28</v>
      </c>
      <c r="E50" s="33"/>
      <c r="F50" s="701"/>
      <c r="G50" s="694"/>
      <c r="H50" s="633"/>
      <c r="I50" s="273" t="s">
        <v>28</v>
      </c>
      <c r="J50" s="61"/>
      <c r="K50" s="326">
        <v>0</v>
      </c>
      <c r="L50" s="326">
        <v>0</v>
      </c>
      <c r="M50" s="327">
        <f t="shared" si="0"/>
        <v>0</v>
      </c>
    </row>
    <row r="51" spans="1:13" ht="27.95" customHeight="1" x14ac:dyDescent="0.15">
      <c r="A51" s="660"/>
      <c r="B51" s="660"/>
      <c r="C51" s="3"/>
      <c r="D51" s="28"/>
      <c r="E51" s="33"/>
      <c r="F51" s="701"/>
      <c r="G51" s="694"/>
      <c r="H51" s="633"/>
      <c r="I51" s="334" t="s">
        <v>381</v>
      </c>
      <c r="J51" s="61"/>
      <c r="K51" s="326">
        <v>0</v>
      </c>
      <c r="L51" s="326">
        <v>0</v>
      </c>
      <c r="M51" s="327">
        <f t="shared" si="0"/>
        <v>0</v>
      </c>
    </row>
    <row r="52" spans="1:13" ht="27.95" customHeight="1" x14ac:dyDescent="0.15">
      <c r="A52" s="660"/>
      <c r="B52" s="660"/>
      <c r="C52" s="3" t="s">
        <v>30</v>
      </c>
      <c r="D52" s="28"/>
      <c r="E52" s="33"/>
      <c r="F52" s="701"/>
      <c r="G52" s="694"/>
      <c r="H52" s="284" t="s">
        <v>382</v>
      </c>
      <c r="I52" s="273"/>
      <c r="J52" s="61"/>
      <c r="K52" s="363">
        <f>SUM(K53+K60+K73+K78+K87+K90+K96)</f>
        <v>3000</v>
      </c>
      <c r="L52" s="363">
        <f>SUM(L53+L60+L73+L78+L87+L90+L96)</f>
        <v>0</v>
      </c>
      <c r="M52" s="364">
        <f t="shared" si="0"/>
        <v>3000</v>
      </c>
    </row>
    <row r="53" spans="1:13" ht="27.95" customHeight="1" x14ac:dyDescent="0.15">
      <c r="A53" s="660"/>
      <c r="B53" s="660"/>
      <c r="C53" s="663"/>
      <c r="D53" s="28" t="s">
        <v>33</v>
      </c>
      <c r="E53" s="33"/>
      <c r="F53" s="701"/>
      <c r="G53" s="694"/>
      <c r="H53" s="285"/>
      <c r="I53" s="275" t="s">
        <v>33</v>
      </c>
      <c r="J53" s="268"/>
      <c r="K53" s="326">
        <f>SUM(K54+K57)</f>
        <v>0</v>
      </c>
      <c r="L53" s="326">
        <f>SUM(L54+L57)</f>
        <v>0</v>
      </c>
      <c r="M53" s="327">
        <f t="shared" si="0"/>
        <v>0</v>
      </c>
    </row>
    <row r="54" spans="1:13" ht="27.95" customHeight="1" x14ac:dyDescent="0.15">
      <c r="A54" s="660"/>
      <c r="B54" s="660"/>
      <c r="C54" s="663"/>
      <c r="D54" s="665"/>
      <c r="E54" s="33" t="s">
        <v>31</v>
      </c>
      <c r="F54" s="701"/>
      <c r="G54" s="694"/>
      <c r="H54" s="285"/>
      <c r="I54" s="696" t="s">
        <v>383</v>
      </c>
      <c r="J54" s="265" t="s">
        <v>31</v>
      </c>
      <c r="K54" s="326">
        <f>SUM(K55+K56)</f>
        <v>0</v>
      </c>
      <c r="L54" s="326">
        <f>SUM(L55+L56)</f>
        <v>0</v>
      </c>
      <c r="M54" s="327">
        <f t="shared" si="0"/>
        <v>0</v>
      </c>
    </row>
    <row r="55" spans="1:13" ht="27.95" customHeight="1" x14ac:dyDescent="0.15">
      <c r="A55" s="660"/>
      <c r="B55" s="660"/>
      <c r="C55" s="663"/>
      <c r="D55" s="666"/>
      <c r="E55" s="33" t="s">
        <v>34</v>
      </c>
      <c r="F55" s="701"/>
      <c r="G55" s="694"/>
      <c r="H55" s="285"/>
      <c r="I55" s="696"/>
      <c r="J55" s="265" t="s">
        <v>384</v>
      </c>
      <c r="K55" s="326">
        <v>0</v>
      </c>
      <c r="L55" s="326">
        <v>0</v>
      </c>
      <c r="M55" s="327">
        <f t="shared" si="0"/>
        <v>0</v>
      </c>
    </row>
    <row r="56" spans="1:13" ht="27.95" customHeight="1" x14ac:dyDescent="0.15">
      <c r="A56" s="660"/>
      <c r="B56" s="660"/>
      <c r="C56" s="663"/>
      <c r="D56" s="666"/>
      <c r="E56" s="33" t="s">
        <v>35</v>
      </c>
      <c r="F56" s="701"/>
      <c r="G56" s="694"/>
      <c r="H56" s="285"/>
      <c r="I56" s="696"/>
      <c r="J56" s="265" t="s">
        <v>385</v>
      </c>
      <c r="K56" s="326">
        <v>0</v>
      </c>
      <c r="L56" s="326">
        <v>0</v>
      </c>
      <c r="M56" s="327">
        <f t="shared" si="0"/>
        <v>0</v>
      </c>
    </row>
    <row r="57" spans="1:13" ht="27.95" customHeight="1" x14ac:dyDescent="0.15">
      <c r="A57" s="660"/>
      <c r="B57" s="660"/>
      <c r="C57" s="663"/>
      <c r="D57" s="666"/>
      <c r="E57" s="33"/>
      <c r="F57" s="290"/>
      <c r="G57" s="288"/>
      <c r="H57" s="285"/>
      <c r="I57" s="696"/>
      <c r="J57" s="265" t="s">
        <v>386</v>
      </c>
      <c r="K57" s="326">
        <f>SUM(K58+K59)</f>
        <v>0</v>
      </c>
      <c r="L57" s="326">
        <f>SUM(L58+L59)</f>
        <v>0</v>
      </c>
      <c r="M57" s="327">
        <f t="shared" si="0"/>
        <v>0</v>
      </c>
    </row>
    <row r="58" spans="1:13" ht="27.95" customHeight="1" x14ac:dyDescent="0.15">
      <c r="A58" s="660"/>
      <c r="B58" s="660"/>
      <c r="C58" s="663"/>
      <c r="D58" s="666"/>
      <c r="E58" s="33"/>
      <c r="F58" s="290"/>
      <c r="G58" s="288"/>
      <c r="H58" s="285"/>
      <c r="I58" s="696"/>
      <c r="J58" s="265" t="s">
        <v>387</v>
      </c>
      <c r="K58" s="326">
        <v>0</v>
      </c>
      <c r="L58" s="326">
        <v>0</v>
      </c>
      <c r="M58" s="327">
        <f t="shared" si="0"/>
        <v>0</v>
      </c>
    </row>
    <row r="59" spans="1:13" ht="27.95" customHeight="1" x14ac:dyDescent="0.15">
      <c r="A59" s="660"/>
      <c r="B59" s="660"/>
      <c r="C59" s="663"/>
      <c r="D59" s="666"/>
      <c r="E59" s="33"/>
      <c r="F59" s="290"/>
      <c r="G59" s="288"/>
      <c r="H59" s="285"/>
      <c r="I59" s="697"/>
      <c r="J59" s="265" t="s">
        <v>388</v>
      </c>
      <c r="K59" s="326">
        <v>0</v>
      </c>
      <c r="L59" s="326">
        <v>0</v>
      </c>
      <c r="M59" s="327">
        <f t="shared" si="0"/>
        <v>0</v>
      </c>
    </row>
    <row r="60" spans="1:13" ht="27.95" customHeight="1" x14ac:dyDescent="0.15">
      <c r="A60" s="660"/>
      <c r="B60" s="660"/>
      <c r="C60" s="663"/>
      <c r="D60" s="666"/>
      <c r="E60" s="33" t="s">
        <v>32</v>
      </c>
      <c r="F60" s="290"/>
      <c r="G60" s="288"/>
      <c r="H60" s="285"/>
      <c r="I60" s="695" t="s">
        <v>401</v>
      </c>
      <c r="J60" s="265"/>
      <c r="K60" s="326">
        <f>SUM(K61+K64+K67+K70)</f>
        <v>0</v>
      </c>
      <c r="L60" s="326">
        <f>SUM(L61+L64+L67+L70)</f>
        <v>0</v>
      </c>
      <c r="M60" s="327">
        <f t="shared" si="0"/>
        <v>0</v>
      </c>
    </row>
    <row r="61" spans="1:13" ht="27.95" customHeight="1" x14ac:dyDescent="0.15">
      <c r="A61" s="660"/>
      <c r="B61" s="660"/>
      <c r="C61" s="663"/>
      <c r="D61" s="666"/>
      <c r="E61" s="33"/>
      <c r="F61" s="290"/>
      <c r="G61" s="288"/>
      <c r="H61" s="285"/>
      <c r="I61" s="696"/>
      <c r="J61" s="265" t="s">
        <v>389</v>
      </c>
      <c r="K61" s="326">
        <f>SUM(K62+K63)</f>
        <v>0</v>
      </c>
      <c r="L61" s="326">
        <f>SUM(L62+L63)</f>
        <v>0</v>
      </c>
      <c r="M61" s="327">
        <f t="shared" si="0"/>
        <v>0</v>
      </c>
    </row>
    <row r="62" spans="1:13" ht="27.95" customHeight="1" x14ac:dyDescent="0.15">
      <c r="A62" s="660"/>
      <c r="B62" s="660"/>
      <c r="C62" s="663"/>
      <c r="D62" s="666"/>
      <c r="E62" s="33" t="s">
        <v>34</v>
      </c>
      <c r="F62" s="290"/>
      <c r="G62" s="288"/>
      <c r="H62" s="285"/>
      <c r="I62" s="696"/>
      <c r="J62" s="265" t="s">
        <v>390</v>
      </c>
      <c r="K62" s="326">
        <v>0</v>
      </c>
      <c r="L62" s="326">
        <v>0</v>
      </c>
      <c r="M62" s="327">
        <f t="shared" si="0"/>
        <v>0</v>
      </c>
    </row>
    <row r="63" spans="1:13" ht="27.95" customHeight="1" thickBot="1" x14ac:dyDescent="0.2">
      <c r="A63" s="661"/>
      <c r="B63" s="661"/>
      <c r="C63" s="669"/>
      <c r="D63" s="668"/>
      <c r="E63" s="35" t="s">
        <v>35</v>
      </c>
      <c r="F63" s="290"/>
      <c r="G63" s="288"/>
      <c r="H63" s="285"/>
      <c r="I63" s="696"/>
      <c r="J63" s="265" t="s">
        <v>391</v>
      </c>
      <c r="K63" s="326">
        <v>0</v>
      </c>
      <c r="L63" s="326">
        <v>0</v>
      </c>
      <c r="M63" s="327">
        <f t="shared" si="0"/>
        <v>0</v>
      </c>
    </row>
    <row r="64" spans="1:13" ht="27.95" customHeight="1" x14ac:dyDescent="0.15">
      <c r="A64" s="201"/>
      <c r="B64" s="80"/>
      <c r="C64" s="313"/>
      <c r="D64" s="314"/>
      <c r="E64" s="314"/>
      <c r="F64" s="290"/>
      <c r="G64" s="288"/>
      <c r="H64" s="285"/>
      <c r="I64" s="696"/>
      <c r="J64" s="265" t="s">
        <v>392</v>
      </c>
      <c r="K64" s="326">
        <f>SUM(K65+K66)</f>
        <v>0</v>
      </c>
      <c r="L64" s="326">
        <f>SUM(L65+L66)</f>
        <v>0</v>
      </c>
      <c r="M64" s="327">
        <f t="shared" si="0"/>
        <v>0</v>
      </c>
    </row>
    <row r="65" spans="1:13" ht="27.95" customHeight="1" x14ac:dyDescent="0.15">
      <c r="A65" s="201"/>
      <c r="B65" s="80"/>
      <c r="C65" s="313"/>
      <c r="D65" s="314"/>
      <c r="E65" s="314"/>
      <c r="F65" s="290"/>
      <c r="G65" s="288"/>
      <c r="H65" s="285"/>
      <c r="I65" s="696"/>
      <c r="J65" s="265" t="s">
        <v>393</v>
      </c>
      <c r="K65" s="326">
        <v>0</v>
      </c>
      <c r="L65" s="326">
        <v>0</v>
      </c>
      <c r="M65" s="327">
        <f t="shared" si="0"/>
        <v>0</v>
      </c>
    </row>
    <row r="66" spans="1:13" ht="27.95" customHeight="1" x14ac:dyDescent="0.15">
      <c r="A66" s="201"/>
      <c r="B66" s="80"/>
      <c r="C66" s="313"/>
      <c r="D66" s="314"/>
      <c r="E66" s="314"/>
      <c r="F66" s="290"/>
      <c r="G66" s="288"/>
      <c r="H66" s="285"/>
      <c r="I66" s="696"/>
      <c r="J66" s="265" t="s">
        <v>394</v>
      </c>
      <c r="K66" s="326">
        <v>0</v>
      </c>
      <c r="L66" s="326">
        <v>0</v>
      </c>
      <c r="M66" s="327">
        <f t="shared" si="0"/>
        <v>0</v>
      </c>
    </row>
    <row r="67" spans="1:13" ht="27.95" customHeight="1" x14ac:dyDescent="0.15">
      <c r="A67" s="201"/>
      <c r="B67" s="80"/>
      <c r="C67" s="313"/>
      <c r="D67" s="314"/>
      <c r="E67" s="314"/>
      <c r="F67" s="290"/>
      <c r="G67" s="288"/>
      <c r="H67" s="285"/>
      <c r="I67" s="696"/>
      <c r="J67" s="265" t="s">
        <v>395</v>
      </c>
      <c r="K67" s="326">
        <f>SUM(K68+K69)</f>
        <v>0</v>
      </c>
      <c r="L67" s="326">
        <f>SUM(L68+L69)</f>
        <v>0</v>
      </c>
      <c r="M67" s="327">
        <f t="shared" si="0"/>
        <v>0</v>
      </c>
    </row>
    <row r="68" spans="1:13" ht="27.95" customHeight="1" x14ac:dyDescent="0.15">
      <c r="A68" s="201"/>
      <c r="B68" s="80"/>
      <c r="C68" s="313"/>
      <c r="D68" s="314"/>
      <c r="E68" s="314"/>
      <c r="F68" s="290"/>
      <c r="G68" s="288"/>
      <c r="H68" s="285"/>
      <c r="I68" s="696"/>
      <c r="J68" s="265" t="s">
        <v>396</v>
      </c>
      <c r="K68" s="326">
        <v>0</v>
      </c>
      <c r="L68" s="326">
        <v>0</v>
      </c>
      <c r="M68" s="327">
        <f t="shared" si="0"/>
        <v>0</v>
      </c>
    </row>
    <row r="69" spans="1:13" ht="27.95" customHeight="1" x14ac:dyDescent="0.15">
      <c r="A69" s="201"/>
      <c r="B69" s="80"/>
      <c r="C69" s="313"/>
      <c r="D69" s="314"/>
      <c r="E69" s="314"/>
      <c r="F69" s="290"/>
      <c r="G69" s="288"/>
      <c r="H69" s="285"/>
      <c r="I69" s="696"/>
      <c r="J69" s="265" t="s">
        <v>397</v>
      </c>
      <c r="K69" s="326">
        <v>0</v>
      </c>
      <c r="L69" s="326">
        <v>0</v>
      </c>
      <c r="M69" s="327">
        <f t="shared" si="0"/>
        <v>0</v>
      </c>
    </row>
    <row r="70" spans="1:13" ht="27.95" customHeight="1" x14ac:dyDescent="0.15">
      <c r="A70" s="201"/>
      <c r="B70" s="80"/>
      <c r="C70" s="313"/>
      <c r="D70" s="314"/>
      <c r="E70" s="314"/>
      <c r="F70" s="290"/>
      <c r="G70" s="288"/>
      <c r="H70" s="285"/>
      <c r="I70" s="696"/>
      <c r="J70" s="265" t="s">
        <v>398</v>
      </c>
      <c r="K70" s="326">
        <f>SUM(K71+K72)</f>
        <v>0</v>
      </c>
      <c r="L70" s="326">
        <f>SUM(L71+L72)</f>
        <v>0</v>
      </c>
      <c r="M70" s="327">
        <f t="shared" ref="M70:M133" si="1">SUM(K70-L70)</f>
        <v>0</v>
      </c>
    </row>
    <row r="71" spans="1:13" ht="27.95" customHeight="1" x14ac:dyDescent="0.15">
      <c r="A71" s="201"/>
      <c r="B71" s="80"/>
      <c r="C71" s="313"/>
      <c r="D71" s="314"/>
      <c r="E71" s="314"/>
      <c r="F71" s="290"/>
      <c r="G71" s="288"/>
      <c r="H71" s="285"/>
      <c r="I71" s="696"/>
      <c r="J71" s="265" t="s">
        <v>400</v>
      </c>
      <c r="K71" s="326">
        <v>0</v>
      </c>
      <c r="L71" s="326">
        <v>0</v>
      </c>
      <c r="M71" s="327">
        <f t="shared" si="1"/>
        <v>0</v>
      </c>
    </row>
    <row r="72" spans="1:13" ht="27.95" customHeight="1" x14ac:dyDescent="0.15">
      <c r="A72" s="201"/>
      <c r="B72" s="80"/>
      <c r="C72" s="313"/>
      <c r="D72" s="314"/>
      <c r="E72" s="314"/>
      <c r="F72" s="290"/>
      <c r="G72" s="288"/>
      <c r="H72" s="285"/>
      <c r="I72" s="697"/>
      <c r="J72" s="265" t="s">
        <v>399</v>
      </c>
      <c r="K72" s="326">
        <v>0</v>
      </c>
      <c r="L72" s="326">
        <v>0</v>
      </c>
      <c r="M72" s="327">
        <f t="shared" si="1"/>
        <v>0</v>
      </c>
    </row>
    <row r="73" spans="1:13" ht="27.95" customHeight="1" x14ac:dyDescent="0.15">
      <c r="A73" s="201"/>
      <c r="B73" s="80"/>
      <c r="C73" s="313"/>
      <c r="D73" s="314"/>
      <c r="E73" s="314"/>
      <c r="F73" s="290"/>
      <c r="G73" s="288"/>
      <c r="H73" s="285"/>
      <c r="I73" s="287" t="s">
        <v>402</v>
      </c>
      <c r="J73" s="279"/>
      <c r="K73" s="326">
        <f>SUM(K74+K76)</f>
        <v>0</v>
      </c>
      <c r="L73" s="326">
        <f>SUM(L74+L76)</f>
        <v>0</v>
      </c>
      <c r="M73" s="327">
        <f t="shared" si="1"/>
        <v>0</v>
      </c>
    </row>
    <row r="74" spans="1:13" ht="27.95" customHeight="1" x14ac:dyDescent="0.15">
      <c r="A74" s="201"/>
      <c r="B74" s="80"/>
      <c r="C74" s="313"/>
      <c r="D74" s="314"/>
      <c r="E74" s="314"/>
      <c r="F74" s="290"/>
      <c r="G74" s="288"/>
      <c r="H74" s="285"/>
      <c r="I74" s="276" t="s">
        <v>383</v>
      </c>
      <c r="J74" s="265" t="s">
        <v>31</v>
      </c>
      <c r="K74" s="326">
        <f>SUM(K75)</f>
        <v>0</v>
      </c>
      <c r="L74" s="326">
        <f>SUM(L75)</f>
        <v>0</v>
      </c>
      <c r="M74" s="327">
        <f t="shared" si="1"/>
        <v>0</v>
      </c>
    </row>
    <row r="75" spans="1:13" ht="27.95" customHeight="1" x14ac:dyDescent="0.15">
      <c r="A75" s="201"/>
      <c r="B75" s="80"/>
      <c r="C75" s="313"/>
      <c r="D75" s="314"/>
      <c r="E75" s="314"/>
      <c r="F75" s="290"/>
      <c r="G75" s="288"/>
      <c r="H75" s="285"/>
      <c r="I75" s="276"/>
      <c r="J75" s="265" t="s">
        <v>685</v>
      </c>
      <c r="K75" s="326">
        <v>0</v>
      </c>
      <c r="L75" s="326">
        <v>0</v>
      </c>
      <c r="M75" s="327">
        <f t="shared" si="1"/>
        <v>0</v>
      </c>
    </row>
    <row r="76" spans="1:13" ht="27.95" customHeight="1" x14ac:dyDescent="0.15">
      <c r="A76" s="201"/>
      <c r="B76" s="80"/>
      <c r="C76" s="313"/>
      <c r="D76" s="314"/>
      <c r="E76" s="314"/>
      <c r="F76" s="290"/>
      <c r="G76" s="288"/>
      <c r="H76" s="285"/>
      <c r="I76" s="276"/>
      <c r="J76" s="265" t="s">
        <v>386</v>
      </c>
      <c r="K76" s="326">
        <f>SUM(K77)</f>
        <v>0</v>
      </c>
      <c r="L76" s="326">
        <f>SUM(L77)</f>
        <v>0</v>
      </c>
      <c r="M76" s="327">
        <f t="shared" si="1"/>
        <v>0</v>
      </c>
    </row>
    <row r="77" spans="1:13" ht="27.95" customHeight="1" x14ac:dyDescent="0.15">
      <c r="A77" s="201"/>
      <c r="B77" s="80"/>
      <c r="C77" s="313"/>
      <c r="D77" s="314"/>
      <c r="E77" s="314"/>
      <c r="F77" s="290"/>
      <c r="G77" s="288"/>
      <c r="H77" s="285"/>
      <c r="I77" s="277"/>
      <c r="J77" s="61" t="s">
        <v>686</v>
      </c>
      <c r="K77" s="326">
        <v>0</v>
      </c>
      <c r="L77" s="326">
        <v>0</v>
      </c>
      <c r="M77" s="327">
        <f t="shared" si="1"/>
        <v>0</v>
      </c>
    </row>
    <row r="78" spans="1:13" ht="27.95" customHeight="1" x14ac:dyDescent="0.15">
      <c r="A78" s="201"/>
      <c r="B78" s="80"/>
      <c r="C78" s="313"/>
      <c r="D78" s="314"/>
      <c r="E78" s="314"/>
      <c r="F78" s="290"/>
      <c r="G78" s="288"/>
      <c r="H78" s="285"/>
      <c r="I78" s="695" t="s">
        <v>404</v>
      </c>
      <c r="J78" s="265"/>
      <c r="K78" s="326">
        <f>SUM(K79+K81+K83+K85)</f>
        <v>0</v>
      </c>
      <c r="L78" s="326">
        <f>SUM(L79+L81+L83+L85)</f>
        <v>0</v>
      </c>
      <c r="M78" s="327">
        <f t="shared" si="1"/>
        <v>0</v>
      </c>
    </row>
    <row r="79" spans="1:13" ht="27.95" customHeight="1" x14ac:dyDescent="0.15">
      <c r="A79" s="201"/>
      <c r="B79" s="80"/>
      <c r="C79" s="313"/>
      <c r="D79" s="314"/>
      <c r="E79" s="314"/>
      <c r="F79" s="290"/>
      <c r="G79" s="288"/>
      <c r="H79" s="285"/>
      <c r="I79" s="696"/>
      <c r="J79" s="265" t="s">
        <v>389</v>
      </c>
      <c r="K79" s="326">
        <f>SUM(K80)</f>
        <v>0</v>
      </c>
      <c r="L79" s="326">
        <f>SUM(L80)</f>
        <v>0</v>
      </c>
      <c r="M79" s="327">
        <f t="shared" si="1"/>
        <v>0</v>
      </c>
    </row>
    <row r="80" spans="1:13" ht="27.95" customHeight="1" x14ac:dyDescent="0.15">
      <c r="A80" s="201"/>
      <c r="B80" s="80"/>
      <c r="C80" s="313"/>
      <c r="D80" s="314"/>
      <c r="E80" s="314"/>
      <c r="F80" s="290"/>
      <c r="G80" s="288"/>
      <c r="H80" s="285"/>
      <c r="I80" s="696"/>
      <c r="J80" s="265" t="s">
        <v>685</v>
      </c>
      <c r="K80" s="326">
        <v>0</v>
      </c>
      <c r="L80" s="326">
        <v>0</v>
      </c>
      <c r="M80" s="327">
        <f t="shared" si="1"/>
        <v>0</v>
      </c>
    </row>
    <row r="81" spans="1:13" ht="27.95" customHeight="1" x14ac:dyDescent="0.15">
      <c r="A81" s="201"/>
      <c r="B81" s="80"/>
      <c r="C81" s="313"/>
      <c r="D81" s="314"/>
      <c r="E81" s="314"/>
      <c r="F81" s="290"/>
      <c r="G81" s="288"/>
      <c r="H81" s="285"/>
      <c r="I81" s="696"/>
      <c r="J81" s="265" t="s">
        <v>392</v>
      </c>
      <c r="K81" s="326">
        <f>SUM(K82)</f>
        <v>0</v>
      </c>
      <c r="L81" s="326">
        <f>SUM(L82)</f>
        <v>0</v>
      </c>
      <c r="M81" s="327">
        <f t="shared" si="1"/>
        <v>0</v>
      </c>
    </row>
    <row r="82" spans="1:13" ht="27.95" customHeight="1" x14ac:dyDescent="0.15">
      <c r="A82" s="201"/>
      <c r="B82" s="80"/>
      <c r="C82" s="313"/>
      <c r="D82" s="314"/>
      <c r="E82" s="314"/>
      <c r="F82" s="290"/>
      <c r="G82" s="288"/>
      <c r="H82" s="285"/>
      <c r="I82" s="696"/>
      <c r="J82" s="265" t="s">
        <v>685</v>
      </c>
      <c r="K82" s="326">
        <v>0</v>
      </c>
      <c r="L82" s="326">
        <v>0</v>
      </c>
      <c r="M82" s="327">
        <f t="shared" si="1"/>
        <v>0</v>
      </c>
    </row>
    <row r="83" spans="1:13" ht="27.95" customHeight="1" x14ac:dyDescent="0.15">
      <c r="A83" s="201"/>
      <c r="B83" s="80"/>
      <c r="C83" s="313"/>
      <c r="D83" s="314"/>
      <c r="E83" s="314"/>
      <c r="F83" s="290"/>
      <c r="G83" s="288"/>
      <c r="H83" s="285"/>
      <c r="I83" s="696"/>
      <c r="J83" s="265" t="s">
        <v>395</v>
      </c>
      <c r="K83" s="326">
        <f>SUM(K84)</f>
        <v>0</v>
      </c>
      <c r="L83" s="326">
        <f>SUM(L84)</f>
        <v>0</v>
      </c>
      <c r="M83" s="327">
        <f t="shared" si="1"/>
        <v>0</v>
      </c>
    </row>
    <row r="84" spans="1:13" ht="27.95" customHeight="1" x14ac:dyDescent="0.15">
      <c r="A84" s="201"/>
      <c r="B84" s="80"/>
      <c r="C84" s="313"/>
      <c r="D84" s="314"/>
      <c r="E84" s="314"/>
      <c r="F84" s="290"/>
      <c r="G84" s="288"/>
      <c r="H84" s="285"/>
      <c r="I84" s="696"/>
      <c r="J84" s="61" t="s">
        <v>686</v>
      </c>
      <c r="K84" s="326">
        <v>0</v>
      </c>
      <c r="L84" s="326">
        <v>0</v>
      </c>
      <c r="M84" s="327">
        <f t="shared" si="1"/>
        <v>0</v>
      </c>
    </row>
    <row r="85" spans="1:13" ht="27.95" customHeight="1" x14ac:dyDescent="0.15">
      <c r="A85" s="201"/>
      <c r="B85" s="80"/>
      <c r="C85" s="313"/>
      <c r="D85" s="314"/>
      <c r="E85" s="314"/>
      <c r="F85" s="290"/>
      <c r="G85" s="288"/>
      <c r="H85" s="285"/>
      <c r="I85" s="696"/>
      <c r="J85" s="265" t="s">
        <v>405</v>
      </c>
      <c r="K85" s="326">
        <f>SUM(K86)</f>
        <v>0</v>
      </c>
      <c r="L85" s="326">
        <f>SUM(L86)</f>
        <v>0</v>
      </c>
      <c r="M85" s="327">
        <f t="shared" si="1"/>
        <v>0</v>
      </c>
    </row>
    <row r="86" spans="1:13" ht="27.95" customHeight="1" x14ac:dyDescent="0.15">
      <c r="A86" s="201"/>
      <c r="B86" s="80"/>
      <c r="C86" s="313"/>
      <c r="D86" s="314"/>
      <c r="E86" s="314"/>
      <c r="F86" s="291"/>
      <c r="G86" s="289"/>
      <c r="H86" s="286"/>
      <c r="I86" s="697"/>
      <c r="J86" s="61" t="s">
        <v>686</v>
      </c>
      <c r="K86" s="326">
        <v>0</v>
      </c>
      <c r="L86" s="326">
        <v>0</v>
      </c>
      <c r="M86" s="327">
        <f t="shared" si="1"/>
        <v>0</v>
      </c>
    </row>
    <row r="87" spans="1:13" ht="27.95" customHeight="1" x14ac:dyDescent="0.15">
      <c r="A87" s="201"/>
      <c r="B87" s="80"/>
      <c r="C87" s="313"/>
      <c r="D87" s="314"/>
      <c r="E87" s="314"/>
      <c r="F87" s="290"/>
      <c r="G87" s="288"/>
      <c r="H87" s="285"/>
      <c r="I87" s="695" t="s">
        <v>36</v>
      </c>
      <c r="J87" s="265"/>
      <c r="K87" s="394">
        <f>SUM(K88+K89)</f>
        <v>3000</v>
      </c>
      <c r="L87" s="326">
        <f>SUM(L88+L89)</f>
        <v>0</v>
      </c>
      <c r="M87" s="393">
        <f t="shared" si="1"/>
        <v>3000</v>
      </c>
    </row>
    <row r="88" spans="1:13" ht="27.95" customHeight="1" x14ac:dyDescent="0.15">
      <c r="A88" s="201"/>
      <c r="B88" s="80"/>
      <c r="C88" s="313"/>
      <c r="D88" s="314"/>
      <c r="E88" s="314"/>
      <c r="F88" s="290"/>
      <c r="G88" s="288"/>
      <c r="H88" s="285"/>
      <c r="I88" s="696"/>
      <c r="J88" s="265" t="s">
        <v>409</v>
      </c>
      <c r="K88" s="326">
        <v>0</v>
      </c>
      <c r="L88" s="326">
        <v>0</v>
      </c>
      <c r="M88" s="327">
        <f t="shared" si="1"/>
        <v>0</v>
      </c>
    </row>
    <row r="89" spans="1:13" ht="27.95" customHeight="1" x14ac:dyDescent="0.15">
      <c r="A89" s="201"/>
      <c r="B89" s="80"/>
      <c r="C89" s="313"/>
      <c r="D89" s="314"/>
      <c r="E89" s="314"/>
      <c r="F89" s="290"/>
      <c r="G89" s="288"/>
      <c r="H89" s="285"/>
      <c r="I89" s="697"/>
      <c r="J89" s="265" t="s">
        <v>410</v>
      </c>
      <c r="K89" s="394">
        <v>3000</v>
      </c>
      <c r="L89" s="326">
        <v>0</v>
      </c>
      <c r="M89" s="393">
        <f t="shared" si="1"/>
        <v>3000</v>
      </c>
    </row>
    <row r="90" spans="1:13" ht="27.95" customHeight="1" x14ac:dyDescent="0.15">
      <c r="A90" s="201"/>
      <c r="B90" s="80"/>
      <c r="C90" s="313"/>
      <c r="D90" s="314"/>
      <c r="E90" s="314"/>
      <c r="F90" s="290"/>
      <c r="G90" s="288"/>
      <c r="H90" s="285"/>
      <c r="I90" s="695" t="s">
        <v>37</v>
      </c>
      <c r="J90" s="265"/>
      <c r="K90" s="326">
        <f>SUM(K91+K92+K93+K94+K95)</f>
        <v>0</v>
      </c>
      <c r="L90" s="326">
        <f>SUM(L91+L92+L93+L94+L95)</f>
        <v>0</v>
      </c>
      <c r="M90" s="327">
        <f t="shared" si="1"/>
        <v>0</v>
      </c>
    </row>
    <row r="91" spans="1:13" ht="27.95" customHeight="1" x14ac:dyDescent="0.15">
      <c r="A91" s="201"/>
      <c r="B91" s="80"/>
      <c r="C91" s="313"/>
      <c r="D91" s="314"/>
      <c r="E91" s="314"/>
      <c r="F91" s="290"/>
      <c r="G91" s="288"/>
      <c r="H91" s="285"/>
      <c r="I91" s="696"/>
      <c r="J91" s="265" t="s">
        <v>39</v>
      </c>
      <c r="K91" s="326">
        <v>0</v>
      </c>
      <c r="L91" s="326">
        <v>0</v>
      </c>
      <c r="M91" s="327">
        <f t="shared" si="1"/>
        <v>0</v>
      </c>
    </row>
    <row r="92" spans="1:13" ht="27.95" customHeight="1" x14ac:dyDescent="0.15">
      <c r="A92" s="201"/>
      <c r="B92" s="80"/>
      <c r="C92" s="313"/>
      <c r="D92" s="314"/>
      <c r="E92" s="314"/>
      <c r="F92" s="290"/>
      <c r="G92" s="288"/>
      <c r="H92" s="285"/>
      <c r="I92" s="696"/>
      <c r="J92" s="265" t="s">
        <v>411</v>
      </c>
      <c r="K92" s="326">
        <v>0</v>
      </c>
      <c r="L92" s="326">
        <v>0</v>
      </c>
      <c r="M92" s="327">
        <f t="shared" si="1"/>
        <v>0</v>
      </c>
    </row>
    <row r="93" spans="1:13" ht="27.95" customHeight="1" x14ac:dyDescent="0.15">
      <c r="A93" s="201"/>
      <c r="B93" s="80"/>
      <c r="C93" s="313"/>
      <c r="D93" s="314"/>
      <c r="E93" s="314"/>
      <c r="F93" s="290"/>
      <c r="G93" s="288"/>
      <c r="H93" s="285"/>
      <c r="I93" s="696"/>
      <c r="J93" s="265" t="s">
        <v>412</v>
      </c>
      <c r="K93" s="326">
        <v>0</v>
      </c>
      <c r="L93" s="326">
        <v>0</v>
      </c>
      <c r="M93" s="327">
        <f t="shared" si="1"/>
        <v>0</v>
      </c>
    </row>
    <row r="94" spans="1:13" ht="27.95" customHeight="1" x14ac:dyDescent="0.15">
      <c r="A94" s="201"/>
      <c r="B94" s="80"/>
      <c r="C94" s="313"/>
      <c r="D94" s="314"/>
      <c r="E94" s="314"/>
      <c r="F94" s="290"/>
      <c r="G94" s="288"/>
      <c r="H94" s="285"/>
      <c r="I94" s="696"/>
      <c r="J94" s="265" t="s">
        <v>413</v>
      </c>
      <c r="K94" s="326">
        <v>0</v>
      </c>
      <c r="L94" s="326">
        <v>0</v>
      </c>
      <c r="M94" s="327">
        <f t="shared" si="1"/>
        <v>0</v>
      </c>
    </row>
    <row r="95" spans="1:13" ht="27.95" customHeight="1" x14ac:dyDescent="0.15">
      <c r="A95" s="201"/>
      <c r="B95" s="80"/>
      <c r="C95" s="313"/>
      <c r="D95" s="314"/>
      <c r="E95" s="314"/>
      <c r="F95" s="290"/>
      <c r="G95" s="288"/>
      <c r="H95" s="285"/>
      <c r="I95" s="697"/>
      <c r="J95" s="265" t="s">
        <v>41</v>
      </c>
      <c r="K95" s="326">
        <v>0</v>
      </c>
      <c r="L95" s="326">
        <v>0</v>
      </c>
      <c r="M95" s="327">
        <f t="shared" si="1"/>
        <v>0</v>
      </c>
    </row>
    <row r="96" spans="1:13" ht="27.95" customHeight="1" x14ac:dyDescent="0.15">
      <c r="A96" s="201"/>
      <c r="B96" s="80"/>
      <c r="C96" s="313"/>
      <c r="D96" s="314"/>
      <c r="E96" s="314"/>
      <c r="F96" s="290"/>
      <c r="G96" s="288"/>
      <c r="H96" s="285"/>
      <c r="I96" s="696" t="s">
        <v>26</v>
      </c>
      <c r="J96" s="270"/>
      <c r="K96" s="328">
        <f>SUM(K97+K98+K99+K100)</f>
        <v>0</v>
      </c>
      <c r="L96" s="328">
        <f>SUM(L97+L98+L99+L100)</f>
        <v>0</v>
      </c>
      <c r="M96" s="327">
        <f t="shared" si="1"/>
        <v>0</v>
      </c>
    </row>
    <row r="97" spans="1:13" ht="27.95" customHeight="1" x14ac:dyDescent="0.15">
      <c r="A97" s="201"/>
      <c r="B97" s="80"/>
      <c r="C97" s="313"/>
      <c r="D97" s="314"/>
      <c r="E97" s="314"/>
      <c r="F97" s="701" t="s">
        <v>677</v>
      </c>
      <c r="G97" s="694" t="s">
        <v>4</v>
      </c>
      <c r="H97" s="285"/>
      <c r="I97" s="696"/>
      <c r="J97" s="265" t="s">
        <v>414</v>
      </c>
      <c r="K97" s="326">
        <v>0</v>
      </c>
      <c r="L97" s="326">
        <v>0</v>
      </c>
      <c r="M97" s="327">
        <f t="shared" si="1"/>
        <v>0</v>
      </c>
    </row>
    <row r="98" spans="1:13" ht="27.95" customHeight="1" x14ac:dyDescent="0.15">
      <c r="A98" s="201"/>
      <c r="B98" s="80"/>
      <c r="C98" s="313"/>
      <c r="D98" s="314"/>
      <c r="E98" s="314"/>
      <c r="F98" s="701"/>
      <c r="G98" s="694"/>
      <c r="H98" s="285"/>
      <c r="I98" s="696"/>
      <c r="J98" s="265" t="s">
        <v>44</v>
      </c>
      <c r="K98" s="326">
        <v>0</v>
      </c>
      <c r="L98" s="326">
        <v>0</v>
      </c>
      <c r="M98" s="327">
        <f t="shared" si="1"/>
        <v>0</v>
      </c>
    </row>
    <row r="99" spans="1:13" ht="27.95" customHeight="1" x14ac:dyDescent="0.15">
      <c r="A99" s="201"/>
      <c r="B99" s="80"/>
      <c r="C99" s="313"/>
      <c r="D99" s="314"/>
      <c r="E99" s="314"/>
      <c r="F99" s="701"/>
      <c r="G99" s="288"/>
      <c r="H99" s="285"/>
      <c r="I99" s="696"/>
      <c r="J99" s="265" t="s">
        <v>415</v>
      </c>
      <c r="K99" s="326">
        <v>0</v>
      </c>
      <c r="L99" s="326">
        <v>0</v>
      </c>
      <c r="M99" s="327">
        <f t="shared" si="1"/>
        <v>0</v>
      </c>
    </row>
    <row r="100" spans="1:13" ht="27.95" customHeight="1" x14ac:dyDescent="0.15">
      <c r="A100" s="201"/>
      <c r="B100" s="80"/>
      <c r="C100" s="313"/>
      <c r="D100" s="314"/>
      <c r="E100" s="314"/>
      <c r="F100" s="701"/>
      <c r="G100" s="288"/>
      <c r="H100" s="286"/>
      <c r="I100" s="697"/>
      <c r="J100" s="265" t="s">
        <v>26</v>
      </c>
      <c r="K100" s="326">
        <v>0</v>
      </c>
      <c r="L100" s="326">
        <v>0</v>
      </c>
      <c r="M100" s="327">
        <f t="shared" si="1"/>
        <v>0</v>
      </c>
    </row>
    <row r="101" spans="1:13" ht="27.95" customHeight="1" x14ac:dyDescent="0.15">
      <c r="A101" s="201"/>
      <c r="B101" s="80"/>
      <c r="C101" s="313"/>
      <c r="D101" s="314"/>
      <c r="E101" s="314"/>
      <c r="F101" s="701"/>
      <c r="G101" s="288"/>
      <c r="H101" s="632" t="s">
        <v>417</v>
      </c>
      <c r="I101" s="273"/>
      <c r="J101" s="265"/>
      <c r="K101" s="326">
        <f>SUM(K102+K105+K107)</f>
        <v>0</v>
      </c>
      <c r="L101" s="326">
        <f>SUM(L102+L105+L107)</f>
        <v>0</v>
      </c>
      <c r="M101" s="327">
        <f t="shared" si="1"/>
        <v>0</v>
      </c>
    </row>
    <row r="102" spans="1:13" ht="27.95" customHeight="1" x14ac:dyDescent="0.15">
      <c r="A102" s="201"/>
      <c r="B102" s="80"/>
      <c r="C102" s="313"/>
      <c r="D102" s="314"/>
      <c r="E102" s="314"/>
      <c r="F102" s="701"/>
      <c r="G102" s="288"/>
      <c r="H102" s="633"/>
      <c r="I102" s="695" t="s">
        <v>418</v>
      </c>
      <c r="J102" s="265"/>
      <c r="K102" s="326">
        <f>SUM(K103+K104)</f>
        <v>0</v>
      </c>
      <c r="L102" s="326">
        <f>SUM(L103+L104)</f>
        <v>0</v>
      </c>
      <c r="M102" s="327">
        <f t="shared" si="1"/>
        <v>0</v>
      </c>
    </row>
    <row r="103" spans="1:13" ht="27.95" customHeight="1" x14ac:dyDescent="0.15">
      <c r="A103" s="201"/>
      <c r="B103" s="80"/>
      <c r="C103" s="313"/>
      <c r="D103" s="314"/>
      <c r="E103" s="314"/>
      <c r="F103" s="701"/>
      <c r="G103" s="288"/>
      <c r="H103" s="633"/>
      <c r="I103" s="696"/>
      <c r="J103" s="265" t="s">
        <v>419</v>
      </c>
      <c r="K103" s="326">
        <v>0</v>
      </c>
      <c r="L103" s="326">
        <v>0</v>
      </c>
      <c r="M103" s="327">
        <f t="shared" si="1"/>
        <v>0</v>
      </c>
    </row>
    <row r="104" spans="1:13" ht="27.95" customHeight="1" x14ac:dyDescent="0.15">
      <c r="A104" s="201"/>
      <c r="B104" s="80"/>
      <c r="C104" s="313"/>
      <c r="D104" s="314"/>
      <c r="E104" s="314"/>
      <c r="F104" s="701"/>
      <c r="G104" s="288"/>
      <c r="H104" s="633"/>
      <c r="I104" s="697"/>
      <c r="J104" s="265" t="s">
        <v>422</v>
      </c>
      <c r="K104" s="326">
        <v>0</v>
      </c>
      <c r="L104" s="326">
        <v>0</v>
      </c>
      <c r="M104" s="327">
        <f t="shared" si="1"/>
        <v>0</v>
      </c>
    </row>
    <row r="105" spans="1:13" ht="27.95" customHeight="1" x14ac:dyDescent="0.15">
      <c r="A105" s="201"/>
      <c r="B105" s="80"/>
      <c r="C105" s="313"/>
      <c r="D105" s="314"/>
      <c r="E105" s="314"/>
      <c r="F105" s="701"/>
      <c r="G105" s="288"/>
      <c r="H105" s="633"/>
      <c r="I105" s="695" t="s">
        <v>47</v>
      </c>
      <c r="J105" s="265"/>
      <c r="K105" s="326">
        <f>SUM(K106)</f>
        <v>0</v>
      </c>
      <c r="L105" s="326">
        <f>SUM(L106)</f>
        <v>0</v>
      </c>
      <c r="M105" s="327">
        <f t="shared" si="1"/>
        <v>0</v>
      </c>
    </row>
    <row r="106" spans="1:13" ht="27.95" customHeight="1" x14ac:dyDescent="0.15">
      <c r="A106" s="201"/>
      <c r="B106" s="80"/>
      <c r="C106" s="313"/>
      <c r="D106" s="314"/>
      <c r="E106" s="314"/>
      <c r="F106" s="701"/>
      <c r="G106" s="288"/>
      <c r="H106" s="633"/>
      <c r="I106" s="697"/>
      <c r="J106" s="265" t="s">
        <v>47</v>
      </c>
      <c r="K106" s="326">
        <v>0</v>
      </c>
      <c r="L106" s="326">
        <v>0</v>
      </c>
      <c r="M106" s="327">
        <f t="shared" si="1"/>
        <v>0</v>
      </c>
    </row>
    <row r="107" spans="1:13" ht="27.95" customHeight="1" x14ac:dyDescent="0.15">
      <c r="A107" s="201"/>
      <c r="B107" s="80"/>
      <c r="C107" s="313"/>
      <c r="D107" s="314"/>
      <c r="E107" s="314"/>
      <c r="F107" s="290"/>
      <c r="G107" s="288"/>
      <c r="H107" s="633"/>
      <c r="I107" s="695" t="s">
        <v>26</v>
      </c>
      <c r="J107" s="265"/>
      <c r="K107" s="326">
        <f>SUM(K108+K109+K110)</f>
        <v>0</v>
      </c>
      <c r="L107" s="326">
        <f>SUM(L108+L109+L110)</f>
        <v>0</v>
      </c>
      <c r="M107" s="327">
        <f t="shared" si="1"/>
        <v>0</v>
      </c>
    </row>
    <row r="108" spans="1:13" ht="27.95" customHeight="1" x14ac:dyDescent="0.15">
      <c r="A108" s="201"/>
      <c r="B108" s="80"/>
      <c r="C108" s="313"/>
      <c r="D108" s="314"/>
      <c r="E108" s="314"/>
      <c r="F108" s="290"/>
      <c r="G108" s="288"/>
      <c r="H108" s="633"/>
      <c r="I108" s="696"/>
      <c r="J108" s="265" t="s">
        <v>414</v>
      </c>
      <c r="K108" s="326">
        <v>0</v>
      </c>
      <c r="L108" s="326">
        <v>0</v>
      </c>
      <c r="M108" s="327">
        <f t="shared" si="1"/>
        <v>0</v>
      </c>
    </row>
    <row r="109" spans="1:13" ht="27.95" customHeight="1" x14ac:dyDescent="0.15">
      <c r="A109" s="201"/>
      <c r="B109" s="80"/>
      <c r="C109" s="313"/>
      <c r="D109" s="314"/>
      <c r="E109" s="314"/>
      <c r="F109" s="290"/>
      <c r="G109" s="288"/>
      <c r="H109" s="633"/>
      <c r="I109" s="696"/>
      <c r="J109" s="265" t="s">
        <v>415</v>
      </c>
      <c r="K109" s="326">
        <v>0</v>
      </c>
      <c r="L109" s="326">
        <v>0</v>
      </c>
      <c r="M109" s="327">
        <f t="shared" si="1"/>
        <v>0</v>
      </c>
    </row>
    <row r="110" spans="1:13" ht="27.95" customHeight="1" x14ac:dyDescent="0.15">
      <c r="A110" s="201"/>
      <c r="B110" s="80"/>
      <c r="C110" s="313"/>
      <c r="D110" s="314"/>
      <c r="E110" s="314"/>
      <c r="F110" s="290"/>
      <c r="G110" s="288"/>
      <c r="H110" s="635"/>
      <c r="I110" s="697"/>
      <c r="J110" s="265" t="s">
        <v>26</v>
      </c>
      <c r="K110" s="326">
        <v>0</v>
      </c>
      <c r="L110" s="326">
        <v>0</v>
      </c>
      <c r="M110" s="327">
        <f t="shared" si="1"/>
        <v>0</v>
      </c>
    </row>
    <row r="111" spans="1:13" ht="27.95" customHeight="1" x14ac:dyDescent="0.15">
      <c r="A111" s="201"/>
      <c r="B111" s="80"/>
      <c r="C111" s="313"/>
      <c r="D111" s="314"/>
      <c r="E111" s="314"/>
      <c r="F111" s="290"/>
      <c r="G111" s="288"/>
      <c r="H111" s="632" t="s">
        <v>26</v>
      </c>
      <c r="I111" s="273"/>
      <c r="J111" s="61"/>
      <c r="K111" s="326">
        <f>SUM(K112)</f>
        <v>0</v>
      </c>
      <c r="L111" s="326">
        <f>SUM(L112)</f>
        <v>0</v>
      </c>
      <c r="M111" s="327">
        <f t="shared" si="1"/>
        <v>0</v>
      </c>
    </row>
    <row r="112" spans="1:13" ht="27.95" customHeight="1" x14ac:dyDescent="0.15">
      <c r="A112" s="201"/>
      <c r="B112" s="80"/>
      <c r="C112" s="313"/>
      <c r="D112" s="314"/>
      <c r="E112" s="314"/>
      <c r="F112" s="290"/>
      <c r="G112" s="288"/>
      <c r="H112" s="633"/>
      <c r="I112" s="695" t="s">
        <v>26</v>
      </c>
      <c r="J112" s="61"/>
      <c r="K112" s="326">
        <f>SUM(K113+K114+K115)</f>
        <v>0</v>
      </c>
      <c r="L112" s="326">
        <f>SUM(L113+L114+L115)</f>
        <v>0</v>
      </c>
      <c r="M112" s="327">
        <f t="shared" si="1"/>
        <v>0</v>
      </c>
    </row>
    <row r="113" spans="1:13" ht="27.95" customHeight="1" x14ac:dyDescent="0.15">
      <c r="A113" s="201"/>
      <c r="B113" s="80"/>
      <c r="C113" s="313"/>
      <c r="D113" s="314"/>
      <c r="E113" s="314"/>
      <c r="F113" s="290"/>
      <c r="G113" s="288"/>
      <c r="H113" s="633"/>
      <c r="I113" s="696"/>
      <c r="J113" s="265" t="s">
        <v>414</v>
      </c>
      <c r="K113" s="326">
        <v>0</v>
      </c>
      <c r="L113" s="326">
        <v>0</v>
      </c>
      <c r="M113" s="327">
        <f t="shared" si="1"/>
        <v>0</v>
      </c>
    </row>
    <row r="114" spans="1:13" ht="27.95" customHeight="1" x14ac:dyDescent="0.15">
      <c r="A114" s="201"/>
      <c r="B114" s="80"/>
      <c r="C114" s="313"/>
      <c r="D114" s="314"/>
      <c r="E114" s="314"/>
      <c r="F114" s="290"/>
      <c r="G114" s="288"/>
      <c r="H114" s="633"/>
      <c r="I114" s="696"/>
      <c r="J114" s="265" t="s">
        <v>415</v>
      </c>
      <c r="K114" s="326">
        <v>0</v>
      </c>
      <c r="L114" s="326">
        <v>0</v>
      </c>
      <c r="M114" s="327">
        <f t="shared" si="1"/>
        <v>0</v>
      </c>
    </row>
    <row r="115" spans="1:13" ht="27.95" customHeight="1" x14ac:dyDescent="0.15">
      <c r="A115" s="201"/>
      <c r="B115" s="80"/>
      <c r="C115" s="313"/>
      <c r="D115" s="314"/>
      <c r="E115" s="314"/>
      <c r="F115" s="290"/>
      <c r="G115" s="288"/>
      <c r="H115" s="635"/>
      <c r="I115" s="697"/>
      <c r="J115" s="265" t="s">
        <v>26</v>
      </c>
      <c r="K115" s="326">
        <v>0</v>
      </c>
      <c r="L115" s="326">
        <v>0</v>
      </c>
      <c r="M115" s="327">
        <f t="shared" si="1"/>
        <v>0</v>
      </c>
    </row>
    <row r="116" spans="1:13" ht="27.95" customHeight="1" x14ac:dyDescent="0.15">
      <c r="A116" s="201"/>
      <c r="B116" s="80"/>
      <c r="C116" s="313"/>
      <c r="D116" s="314"/>
      <c r="E116" s="314"/>
      <c r="F116" s="290"/>
      <c r="G116" s="288"/>
      <c r="H116" s="632" t="s">
        <v>55</v>
      </c>
      <c r="I116" s="273"/>
      <c r="J116" s="265"/>
      <c r="K116" s="326">
        <f>SUM(K117)</f>
        <v>0</v>
      </c>
      <c r="L116" s="326">
        <f>SUM(L117)</f>
        <v>0</v>
      </c>
      <c r="M116" s="327">
        <f t="shared" si="1"/>
        <v>0</v>
      </c>
    </row>
    <row r="117" spans="1:13" ht="27.95" customHeight="1" x14ac:dyDescent="0.15">
      <c r="A117" s="201"/>
      <c r="B117" s="80"/>
      <c r="C117" s="313"/>
      <c r="D117" s="314"/>
      <c r="E117" s="314"/>
      <c r="F117" s="290"/>
      <c r="G117" s="288"/>
      <c r="H117" s="633"/>
      <c r="I117" s="322" t="s">
        <v>55</v>
      </c>
      <c r="J117" s="265"/>
      <c r="K117" s="326">
        <v>0</v>
      </c>
      <c r="L117" s="326">
        <v>0</v>
      </c>
      <c r="M117" s="327">
        <f t="shared" si="1"/>
        <v>0</v>
      </c>
    </row>
    <row r="118" spans="1:13" ht="27.95" customHeight="1" x14ac:dyDescent="0.15">
      <c r="A118" s="201"/>
      <c r="B118" s="80"/>
      <c r="C118" s="313"/>
      <c r="D118" s="314"/>
      <c r="E118" s="314"/>
      <c r="F118" s="290"/>
      <c r="G118" s="288"/>
      <c r="H118" s="632" t="s">
        <v>364</v>
      </c>
      <c r="I118" s="273"/>
      <c r="J118" s="265"/>
      <c r="K118" s="326">
        <f>SUM(K119)</f>
        <v>0</v>
      </c>
      <c r="L118" s="326">
        <f>SUM(L119)</f>
        <v>0</v>
      </c>
      <c r="M118" s="327">
        <f t="shared" si="1"/>
        <v>0</v>
      </c>
    </row>
    <row r="119" spans="1:13" ht="27.95" customHeight="1" x14ac:dyDescent="0.15">
      <c r="A119" s="201"/>
      <c r="B119" s="80"/>
      <c r="C119" s="313"/>
      <c r="D119" s="314"/>
      <c r="E119" s="314"/>
      <c r="F119" s="290"/>
      <c r="G119" s="288"/>
      <c r="H119" s="635"/>
      <c r="I119" s="273" t="s">
        <v>364</v>
      </c>
      <c r="J119" s="265"/>
      <c r="K119" s="326">
        <v>0</v>
      </c>
      <c r="L119" s="326">
        <v>0</v>
      </c>
      <c r="M119" s="327">
        <f t="shared" si="1"/>
        <v>0</v>
      </c>
    </row>
    <row r="120" spans="1:13" ht="27.95" customHeight="1" x14ac:dyDescent="0.15">
      <c r="A120" s="201"/>
      <c r="B120" s="80"/>
      <c r="C120" s="313"/>
      <c r="D120" s="314"/>
      <c r="E120" s="314"/>
      <c r="F120" s="290"/>
      <c r="G120" s="288"/>
      <c r="H120" s="632" t="s">
        <v>56</v>
      </c>
      <c r="I120" s="273"/>
      <c r="J120" s="265"/>
      <c r="K120" s="326">
        <f>SUM(K121)</f>
        <v>0</v>
      </c>
      <c r="L120" s="326">
        <f>SUM(L121)</f>
        <v>0</v>
      </c>
      <c r="M120" s="327">
        <f t="shared" si="1"/>
        <v>0</v>
      </c>
    </row>
    <row r="121" spans="1:13" ht="27.95" customHeight="1" x14ac:dyDescent="0.15">
      <c r="A121" s="201"/>
      <c r="B121" s="80"/>
      <c r="C121" s="313"/>
      <c r="D121" s="314"/>
      <c r="E121" s="314"/>
      <c r="F121" s="290"/>
      <c r="G121" s="288"/>
      <c r="H121" s="635"/>
      <c r="I121" s="273" t="s">
        <v>56</v>
      </c>
      <c r="J121" s="265"/>
      <c r="K121" s="326">
        <v>0</v>
      </c>
      <c r="L121" s="326">
        <v>0</v>
      </c>
      <c r="M121" s="327">
        <f t="shared" si="1"/>
        <v>0</v>
      </c>
    </row>
    <row r="122" spans="1:13" ht="27.95" customHeight="1" x14ac:dyDescent="0.15">
      <c r="A122" s="201"/>
      <c r="B122" s="80"/>
      <c r="C122" s="313"/>
      <c r="D122" s="314"/>
      <c r="E122" s="314"/>
      <c r="F122" s="290"/>
      <c r="G122" s="288"/>
      <c r="H122" s="632" t="s">
        <v>209</v>
      </c>
      <c r="I122" s="273"/>
      <c r="J122" s="265"/>
      <c r="K122" s="326">
        <f>SUM(K123+K124)</f>
        <v>0</v>
      </c>
      <c r="L122" s="326">
        <f>SUM(L123+L124)</f>
        <v>0</v>
      </c>
      <c r="M122" s="327">
        <f t="shared" si="1"/>
        <v>0</v>
      </c>
    </row>
    <row r="123" spans="1:13" ht="27.95" customHeight="1" x14ac:dyDescent="0.15">
      <c r="A123" s="201"/>
      <c r="B123" s="80"/>
      <c r="C123" s="313"/>
      <c r="D123" s="314"/>
      <c r="E123" s="314"/>
      <c r="F123" s="290"/>
      <c r="G123" s="288"/>
      <c r="H123" s="633"/>
      <c r="I123" s="273" t="s">
        <v>425</v>
      </c>
      <c r="J123" s="265"/>
      <c r="K123" s="326">
        <v>0</v>
      </c>
      <c r="L123" s="326">
        <v>0</v>
      </c>
      <c r="M123" s="327">
        <f t="shared" si="1"/>
        <v>0</v>
      </c>
    </row>
    <row r="124" spans="1:13" ht="27.95" customHeight="1" x14ac:dyDescent="0.15">
      <c r="A124" s="201"/>
      <c r="B124" s="80"/>
      <c r="C124" s="313"/>
      <c r="D124" s="314"/>
      <c r="E124" s="314"/>
      <c r="F124" s="290"/>
      <c r="G124" s="288"/>
      <c r="H124" s="633"/>
      <c r="I124" s="695" t="s">
        <v>427</v>
      </c>
      <c r="J124" s="265"/>
      <c r="K124" s="326">
        <f>SUM(K125+K126)</f>
        <v>0</v>
      </c>
      <c r="L124" s="326">
        <f>SUM(L125+L126)</f>
        <v>0</v>
      </c>
      <c r="M124" s="327">
        <f t="shared" si="1"/>
        <v>0</v>
      </c>
    </row>
    <row r="125" spans="1:13" ht="27.95" customHeight="1" x14ac:dyDescent="0.15">
      <c r="A125" s="201"/>
      <c r="B125" s="80"/>
      <c r="C125" s="313"/>
      <c r="D125" s="314"/>
      <c r="E125" s="314"/>
      <c r="F125" s="290"/>
      <c r="G125" s="288"/>
      <c r="H125" s="633"/>
      <c r="I125" s="696"/>
      <c r="J125" s="265" t="s">
        <v>428</v>
      </c>
      <c r="K125" s="326">
        <v>0</v>
      </c>
      <c r="L125" s="326">
        <v>0</v>
      </c>
      <c r="M125" s="327">
        <f t="shared" si="1"/>
        <v>0</v>
      </c>
    </row>
    <row r="126" spans="1:13" ht="27.95" customHeight="1" thickBot="1" x14ac:dyDescent="0.2">
      <c r="A126" s="201"/>
      <c r="B126" s="80"/>
      <c r="C126" s="313"/>
      <c r="D126" s="314"/>
      <c r="E126" s="314"/>
      <c r="F126" s="290"/>
      <c r="G126" s="288"/>
      <c r="H126" s="633"/>
      <c r="I126" s="696"/>
      <c r="J126" s="409" t="s">
        <v>427</v>
      </c>
      <c r="K126" s="446">
        <v>0</v>
      </c>
      <c r="L126" s="446">
        <v>0</v>
      </c>
      <c r="M126" s="447">
        <f t="shared" si="1"/>
        <v>0</v>
      </c>
    </row>
    <row r="127" spans="1:13" ht="27.95" customHeight="1" thickBot="1" x14ac:dyDescent="0.2">
      <c r="A127" s="201"/>
      <c r="B127" s="80"/>
      <c r="C127" s="313"/>
      <c r="D127" s="314"/>
      <c r="E127" s="314"/>
      <c r="F127" s="291"/>
      <c r="G127" s="408"/>
      <c r="H127" s="752" t="s">
        <v>433</v>
      </c>
      <c r="I127" s="703"/>
      <c r="J127" s="750"/>
      <c r="K127" s="449">
        <f>SUM(K5+K10+K15+K29+K46+K49+K52+K101+K111+K116+K118+K120+K122)</f>
        <v>18355</v>
      </c>
      <c r="L127" s="449">
        <f>SUM(L5+L10+L15+L29+L46+L49+L52+L101+L111+L116+L118+L120+L122)</f>
        <v>0</v>
      </c>
      <c r="M127" s="450">
        <f t="shared" si="1"/>
        <v>18355</v>
      </c>
    </row>
    <row r="128" spans="1:13" ht="27.95" customHeight="1" x14ac:dyDescent="0.15">
      <c r="A128" s="201"/>
      <c r="B128" s="80"/>
      <c r="C128" s="313"/>
      <c r="D128" s="314"/>
      <c r="E128" s="314"/>
      <c r="F128" s="292"/>
      <c r="G128" s="712" t="s">
        <v>65</v>
      </c>
      <c r="H128" s="633" t="s">
        <v>66</v>
      </c>
      <c r="I128" s="365"/>
      <c r="J128" s="270"/>
      <c r="K128" s="366">
        <f>SUM(K129+K130+K134+K137+K140+K141+K142)</f>
        <v>13560</v>
      </c>
      <c r="L128" s="366">
        <f>SUM(L129+L130+L134+L137+L140+L141+L142)</f>
        <v>0</v>
      </c>
      <c r="M128" s="367">
        <f t="shared" si="1"/>
        <v>13560</v>
      </c>
    </row>
    <row r="129" spans="1:13" ht="27.95" customHeight="1" x14ac:dyDescent="0.15">
      <c r="A129" s="201"/>
      <c r="B129" s="80"/>
      <c r="C129" s="313"/>
      <c r="D129" s="314"/>
      <c r="E129" s="314"/>
      <c r="F129" s="701" t="s">
        <v>677</v>
      </c>
      <c r="G129" s="694"/>
      <c r="H129" s="633"/>
      <c r="I129" s="273" t="s">
        <v>434</v>
      </c>
      <c r="J129" s="61"/>
      <c r="K129" s="326">
        <v>0</v>
      </c>
      <c r="L129" s="326">
        <v>0</v>
      </c>
      <c r="M129" s="327">
        <f t="shared" si="1"/>
        <v>0</v>
      </c>
    </row>
    <row r="130" spans="1:13" ht="27.95" customHeight="1" x14ac:dyDescent="0.15">
      <c r="A130" s="201"/>
      <c r="B130" s="80"/>
      <c r="C130" s="313"/>
      <c r="D130" s="314"/>
      <c r="E130" s="314"/>
      <c r="F130" s="701"/>
      <c r="G130" s="694"/>
      <c r="H130" s="633"/>
      <c r="I130" s="695" t="s">
        <v>435</v>
      </c>
      <c r="J130" s="61"/>
      <c r="K130" s="354">
        <f>SUM(K131+K132+K133)</f>
        <v>8805</v>
      </c>
      <c r="L130" s="326">
        <f>SUM(L131+L132+L133)</f>
        <v>0</v>
      </c>
      <c r="M130" s="355">
        <f t="shared" si="1"/>
        <v>8805</v>
      </c>
    </row>
    <row r="131" spans="1:13" ht="27.95" customHeight="1" x14ac:dyDescent="0.15">
      <c r="A131" s="201"/>
      <c r="B131" s="80"/>
      <c r="C131" s="313"/>
      <c r="D131" s="314"/>
      <c r="E131" s="314"/>
      <c r="F131" s="701"/>
      <c r="G131" s="694"/>
      <c r="H131" s="633"/>
      <c r="I131" s="696"/>
      <c r="J131" s="265" t="s">
        <v>435</v>
      </c>
      <c r="K131" s="354">
        <v>7465</v>
      </c>
      <c r="L131" s="326">
        <v>0</v>
      </c>
      <c r="M131" s="355">
        <f t="shared" si="1"/>
        <v>7465</v>
      </c>
    </row>
    <row r="132" spans="1:13" ht="27.95" customHeight="1" x14ac:dyDescent="0.15">
      <c r="A132" s="201"/>
      <c r="B132" s="80"/>
      <c r="C132" s="313"/>
      <c r="D132" s="314"/>
      <c r="E132" s="314"/>
      <c r="F132" s="701"/>
      <c r="G132" s="282"/>
      <c r="H132" s="633"/>
      <c r="I132" s="696"/>
      <c r="J132" s="265" t="s">
        <v>437</v>
      </c>
      <c r="K132" s="326">
        <v>0</v>
      </c>
      <c r="L132" s="326">
        <v>0</v>
      </c>
      <c r="M132" s="327">
        <f t="shared" si="1"/>
        <v>0</v>
      </c>
    </row>
    <row r="133" spans="1:13" ht="27.95" customHeight="1" x14ac:dyDescent="0.15">
      <c r="A133" s="201"/>
      <c r="B133" s="80"/>
      <c r="C133" s="313"/>
      <c r="D133" s="314"/>
      <c r="E133" s="314"/>
      <c r="F133" s="701"/>
      <c r="G133" s="282"/>
      <c r="H133" s="633"/>
      <c r="I133" s="697"/>
      <c r="J133" s="265" t="s">
        <v>438</v>
      </c>
      <c r="K133" s="354">
        <v>1340</v>
      </c>
      <c r="L133" s="326">
        <v>0</v>
      </c>
      <c r="M133" s="355">
        <f t="shared" si="1"/>
        <v>1340</v>
      </c>
    </row>
    <row r="134" spans="1:13" ht="27.95" customHeight="1" x14ac:dyDescent="0.15">
      <c r="A134" s="201"/>
      <c r="B134" s="80"/>
      <c r="C134" s="313"/>
      <c r="D134" s="314"/>
      <c r="E134" s="314"/>
      <c r="F134" s="701"/>
      <c r="G134" s="282"/>
      <c r="H134" s="633"/>
      <c r="I134" s="695" t="s">
        <v>439</v>
      </c>
      <c r="J134" s="265"/>
      <c r="K134" s="354">
        <f>SUM(K135+K136)</f>
        <v>2873</v>
      </c>
      <c r="L134" s="326">
        <f>SUM(L135+L136)</f>
        <v>0</v>
      </c>
      <c r="M134" s="355">
        <f t="shared" ref="M134:M197" si="2">SUM(K134-L134)</f>
        <v>2873</v>
      </c>
    </row>
    <row r="135" spans="1:13" ht="27.95" customHeight="1" x14ac:dyDescent="0.15">
      <c r="A135" s="201"/>
      <c r="B135" s="80"/>
      <c r="C135" s="313"/>
      <c r="D135" s="314"/>
      <c r="E135" s="314"/>
      <c r="F135" s="701"/>
      <c r="G135" s="282"/>
      <c r="H135" s="633"/>
      <c r="I135" s="696"/>
      <c r="J135" s="265" t="s">
        <v>439</v>
      </c>
      <c r="K135" s="354">
        <v>2873</v>
      </c>
      <c r="L135" s="326">
        <v>0</v>
      </c>
      <c r="M135" s="355">
        <f t="shared" si="2"/>
        <v>2873</v>
      </c>
    </row>
    <row r="136" spans="1:13" ht="27.95" customHeight="1" x14ac:dyDescent="0.15">
      <c r="A136" s="201"/>
      <c r="B136" s="80"/>
      <c r="C136" s="313"/>
      <c r="D136" s="314"/>
      <c r="E136" s="314"/>
      <c r="F136" s="701"/>
      <c r="G136" s="282"/>
      <c r="H136" s="633"/>
      <c r="I136" s="697"/>
      <c r="J136" s="265" t="s">
        <v>440</v>
      </c>
      <c r="K136" s="326">
        <v>0</v>
      </c>
      <c r="L136" s="326">
        <v>0</v>
      </c>
      <c r="M136" s="355">
        <f t="shared" si="2"/>
        <v>0</v>
      </c>
    </row>
    <row r="137" spans="1:13" ht="27.95" customHeight="1" x14ac:dyDescent="0.15">
      <c r="A137" s="201"/>
      <c r="B137" s="80"/>
      <c r="C137" s="313"/>
      <c r="D137" s="314"/>
      <c r="E137" s="314"/>
      <c r="F137" s="701"/>
      <c r="G137" s="282"/>
      <c r="H137" s="633"/>
      <c r="I137" s="695" t="s">
        <v>441</v>
      </c>
      <c r="J137" s="265"/>
      <c r="K137" s="326">
        <f>SUM(K138+K139)</f>
        <v>0</v>
      </c>
      <c r="L137" s="326">
        <f>SUM(L138+L139)</f>
        <v>0</v>
      </c>
      <c r="M137" s="327">
        <f t="shared" si="2"/>
        <v>0</v>
      </c>
    </row>
    <row r="138" spans="1:13" ht="27.95" customHeight="1" x14ac:dyDescent="0.15">
      <c r="A138" s="201"/>
      <c r="B138" s="80"/>
      <c r="C138" s="313"/>
      <c r="D138" s="314"/>
      <c r="E138" s="314"/>
      <c r="F138" s="701"/>
      <c r="G138" s="282"/>
      <c r="H138" s="633"/>
      <c r="I138" s="696"/>
      <c r="J138" s="265" t="s">
        <v>441</v>
      </c>
      <c r="K138" s="326">
        <v>0</v>
      </c>
      <c r="L138" s="326">
        <v>0</v>
      </c>
      <c r="M138" s="327">
        <f t="shared" si="2"/>
        <v>0</v>
      </c>
    </row>
    <row r="139" spans="1:13" ht="27.95" customHeight="1" x14ac:dyDescent="0.15">
      <c r="A139" s="201"/>
      <c r="B139" s="80"/>
      <c r="C139" s="313"/>
      <c r="D139" s="314"/>
      <c r="E139" s="314"/>
      <c r="F139" s="290"/>
      <c r="G139" s="282"/>
      <c r="H139" s="633"/>
      <c r="I139" s="697"/>
      <c r="J139" s="265" t="s">
        <v>443</v>
      </c>
      <c r="K139" s="326">
        <v>0</v>
      </c>
      <c r="L139" s="326">
        <v>0</v>
      </c>
      <c r="M139" s="327">
        <f t="shared" si="2"/>
        <v>0</v>
      </c>
    </row>
    <row r="140" spans="1:13" ht="27.95" customHeight="1" x14ac:dyDescent="0.15">
      <c r="A140" s="201"/>
      <c r="B140" s="80"/>
      <c r="C140" s="313"/>
      <c r="D140" s="314"/>
      <c r="E140" s="314"/>
      <c r="F140" s="290"/>
      <c r="G140" s="282"/>
      <c r="H140" s="633"/>
      <c r="I140" s="273" t="s">
        <v>444</v>
      </c>
      <c r="J140" s="61"/>
      <c r="K140" s="326">
        <v>0</v>
      </c>
      <c r="L140" s="326">
        <v>0</v>
      </c>
      <c r="M140" s="327">
        <f t="shared" si="2"/>
        <v>0</v>
      </c>
    </row>
    <row r="141" spans="1:13" ht="27.95" customHeight="1" x14ac:dyDescent="0.15">
      <c r="A141" s="201"/>
      <c r="B141" s="80"/>
      <c r="C141" s="313"/>
      <c r="D141" s="314"/>
      <c r="E141" s="314"/>
      <c r="F141" s="290"/>
      <c r="G141" s="282"/>
      <c r="H141" s="633"/>
      <c r="I141" s="273" t="s">
        <v>447</v>
      </c>
      <c r="J141" s="61"/>
      <c r="K141" s="354">
        <v>1882</v>
      </c>
      <c r="L141" s="354">
        <v>0</v>
      </c>
      <c r="M141" s="355">
        <f t="shared" si="2"/>
        <v>1882</v>
      </c>
    </row>
    <row r="142" spans="1:13" ht="27.95" customHeight="1" x14ac:dyDescent="0.15">
      <c r="A142" s="201"/>
      <c r="B142" s="80"/>
      <c r="C142" s="313"/>
      <c r="D142" s="314"/>
      <c r="E142" s="314"/>
      <c r="F142" s="290"/>
      <c r="G142" s="282"/>
      <c r="H142" s="633"/>
      <c r="I142" s="695" t="s">
        <v>445</v>
      </c>
      <c r="J142" s="61"/>
      <c r="K142" s="326">
        <f>SUM(K143+K144)</f>
        <v>0</v>
      </c>
      <c r="L142" s="326">
        <f>SUM(L143+L144)</f>
        <v>0</v>
      </c>
      <c r="M142" s="327">
        <f t="shared" si="2"/>
        <v>0</v>
      </c>
    </row>
    <row r="143" spans="1:13" ht="27.95" customHeight="1" x14ac:dyDescent="0.15">
      <c r="A143" s="201"/>
      <c r="B143" s="80"/>
      <c r="C143" s="313"/>
      <c r="D143" s="314"/>
      <c r="E143" s="314"/>
      <c r="F143" s="290"/>
      <c r="G143" s="282"/>
      <c r="H143" s="633"/>
      <c r="I143" s="696"/>
      <c r="J143" s="265" t="s">
        <v>75</v>
      </c>
      <c r="K143" s="326">
        <v>0</v>
      </c>
      <c r="L143" s="326">
        <v>0</v>
      </c>
      <c r="M143" s="327">
        <f t="shared" si="2"/>
        <v>0</v>
      </c>
    </row>
    <row r="144" spans="1:13" ht="27.95" customHeight="1" x14ac:dyDescent="0.15">
      <c r="A144" s="201"/>
      <c r="B144" s="80"/>
      <c r="C144" s="313"/>
      <c r="D144" s="314"/>
      <c r="E144" s="314"/>
      <c r="F144" s="290"/>
      <c r="G144" s="282"/>
      <c r="H144" s="635"/>
      <c r="I144" s="697"/>
      <c r="J144" s="265" t="s">
        <v>445</v>
      </c>
      <c r="K144" s="326">
        <v>0</v>
      </c>
      <c r="L144" s="326">
        <v>0</v>
      </c>
      <c r="M144" s="327">
        <f t="shared" si="2"/>
        <v>0</v>
      </c>
    </row>
    <row r="145" spans="1:13" ht="27.95" customHeight="1" x14ac:dyDescent="0.15">
      <c r="A145" s="201"/>
      <c r="B145" s="80"/>
      <c r="C145" s="313"/>
      <c r="D145" s="314"/>
      <c r="E145" s="314"/>
      <c r="F145" s="290"/>
      <c r="G145" s="282"/>
      <c r="H145" s="632" t="s">
        <v>687</v>
      </c>
      <c r="I145" s="335"/>
      <c r="J145" s="265"/>
      <c r="K145" s="363">
        <f>SUM(K146+K149+K150+K151+K152+K155+K156+K157+K158+K159+K160+K161+K162+K163+K164+K165+K166)</f>
        <v>160</v>
      </c>
      <c r="L145" s="363">
        <f>SUM(L146+L149+L150+L151+L152+L155+L156+L157+L158+L159+L160+L161+L162+L163+L164+L165+L166)</f>
        <v>0</v>
      </c>
      <c r="M145" s="364">
        <f t="shared" si="2"/>
        <v>160</v>
      </c>
    </row>
    <row r="146" spans="1:13" ht="27.95" customHeight="1" x14ac:dyDescent="0.15">
      <c r="A146" s="201"/>
      <c r="B146" s="80"/>
      <c r="C146" s="313"/>
      <c r="D146" s="314"/>
      <c r="E146" s="314"/>
      <c r="F146" s="290"/>
      <c r="G146" s="282"/>
      <c r="H146" s="633"/>
      <c r="I146" s="695" t="s">
        <v>474</v>
      </c>
      <c r="J146" s="265"/>
      <c r="K146" s="326">
        <f>SUM(K147+K148)</f>
        <v>0</v>
      </c>
      <c r="L146" s="326">
        <f>SUM(L147+L148)</f>
        <v>0</v>
      </c>
      <c r="M146" s="327">
        <f t="shared" si="2"/>
        <v>0</v>
      </c>
    </row>
    <row r="147" spans="1:13" ht="27.95" customHeight="1" x14ac:dyDescent="0.15">
      <c r="A147" s="201"/>
      <c r="B147" s="80"/>
      <c r="C147" s="313"/>
      <c r="D147" s="314"/>
      <c r="E147" s="314"/>
      <c r="F147" s="290"/>
      <c r="G147" s="282"/>
      <c r="H147" s="633"/>
      <c r="I147" s="696"/>
      <c r="J147" s="265" t="s">
        <v>475</v>
      </c>
      <c r="K147" s="326">
        <v>0</v>
      </c>
      <c r="L147" s="326">
        <v>0</v>
      </c>
      <c r="M147" s="327">
        <f t="shared" si="2"/>
        <v>0</v>
      </c>
    </row>
    <row r="148" spans="1:13" ht="27.95" customHeight="1" x14ac:dyDescent="0.15">
      <c r="A148" s="201"/>
      <c r="B148" s="80"/>
      <c r="C148" s="313"/>
      <c r="D148" s="314"/>
      <c r="E148" s="314"/>
      <c r="F148" s="290"/>
      <c r="G148" s="282"/>
      <c r="H148" s="633"/>
      <c r="I148" s="697"/>
      <c r="J148" s="265" t="s">
        <v>476</v>
      </c>
      <c r="K148" s="326">
        <v>0</v>
      </c>
      <c r="L148" s="326">
        <v>0</v>
      </c>
      <c r="M148" s="327">
        <f t="shared" si="2"/>
        <v>0</v>
      </c>
    </row>
    <row r="149" spans="1:13" ht="27.95" customHeight="1" x14ac:dyDescent="0.15">
      <c r="A149" s="201"/>
      <c r="B149" s="80"/>
      <c r="C149" s="313"/>
      <c r="D149" s="314"/>
      <c r="E149" s="314"/>
      <c r="F149" s="290"/>
      <c r="G149" s="282"/>
      <c r="H149" s="633"/>
      <c r="I149" s="273" t="s">
        <v>477</v>
      </c>
      <c r="J149" s="265"/>
      <c r="K149" s="326">
        <v>0</v>
      </c>
      <c r="L149" s="326">
        <v>0</v>
      </c>
      <c r="M149" s="327">
        <f t="shared" si="2"/>
        <v>0</v>
      </c>
    </row>
    <row r="150" spans="1:13" ht="27.95" customHeight="1" x14ac:dyDescent="0.15">
      <c r="A150" s="201"/>
      <c r="B150" s="80"/>
      <c r="C150" s="313"/>
      <c r="D150" s="314"/>
      <c r="E150" s="314"/>
      <c r="F150" s="290"/>
      <c r="G150" s="282"/>
      <c r="H150" s="633"/>
      <c r="I150" s="273" t="s">
        <v>457</v>
      </c>
      <c r="J150" s="265"/>
      <c r="K150" s="326">
        <v>0</v>
      </c>
      <c r="L150" s="326">
        <v>0</v>
      </c>
      <c r="M150" s="327">
        <f t="shared" si="2"/>
        <v>0</v>
      </c>
    </row>
    <row r="151" spans="1:13" ht="27.95" customHeight="1" x14ac:dyDescent="0.15">
      <c r="A151" s="201"/>
      <c r="B151" s="80"/>
      <c r="C151" s="313"/>
      <c r="D151" s="314"/>
      <c r="E151" s="314"/>
      <c r="F151" s="290"/>
      <c r="G151" s="282"/>
      <c r="H151" s="633"/>
      <c r="I151" s="273" t="s">
        <v>489</v>
      </c>
      <c r="J151" s="265"/>
      <c r="K151" s="326">
        <v>0</v>
      </c>
      <c r="L151" s="326">
        <v>0</v>
      </c>
      <c r="M151" s="327">
        <f t="shared" si="2"/>
        <v>0</v>
      </c>
    </row>
    <row r="152" spans="1:13" ht="27.95" customHeight="1" x14ac:dyDescent="0.15">
      <c r="A152" s="201"/>
      <c r="B152" s="80"/>
      <c r="C152" s="313"/>
      <c r="D152" s="314"/>
      <c r="E152" s="314"/>
      <c r="F152" s="290"/>
      <c r="G152" s="282"/>
      <c r="H152" s="633"/>
      <c r="I152" s="695" t="s">
        <v>458</v>
      </c>
      <c r="J152" s="265"/>
      <c r="K152" s="354">
        <f>SUM(K153+K154)</f>
        <v>60</v>
      </c>
      <c r="L152" s="326">
        <f>SUM(L153+L154)</f>
        <v>0</v>
      </c>
      <c r="M152" s="355">
        <f t="shared" si="2"/>
        <v>60</v>
      </c>
    </row>
    <row r="153" spans="1:13" ht="27.95" customHeight="1" x14ac:dyDescent="0.15">
      <c r="A153" s="201"/>
      <c r="B153" s="80"/>
      <c r="C153" s="313"/>
      <c r="D153" s="314"/>
      <c r="E153" s="314"/>
      <c r="F153" s="290"/>
      <c r="G153" s="282"/>
      <c r="H153" s="633"/>
      <c r="I153" s="696"/>
      <c r="J153" s="265" t="s">
        <v>458</v>
      </c>
      <c r="K153" s="326">
        <v>0</v>
      </c>
      <c r="L153" s="326">
        <v>0</v>
      </c>
      <c r="M153" s="327">
        <f t="shared" si="2"/>
        <v>0</v>
      </c>
    </row>
    <row r="154" spans="1:13" ht="27.95" customHeight="1" x14ac:dyDescent="0.15">
      <c r="A154" s="201"/>
      <c r="B154" s="80"/>
      <c r="C154" s="313"/>
      <c r="D154" s="314"/>
      <c r="E154" s="314"/>
      <c r="F154" s="290"/>
      <c r="G154" s="282"/>
      <c r="H154" s="633"/>
      <c r="I154" s="697"/>
      <c r="J154" s="265" t="s">
        <v>485</v>
      </c>
      <c r="K154" s="354">
        <v>60</v>
      </c>
      <c r="L154" s="326">
        <v>0</v>
      </c>
      <c r="M154" s="355">
        <f t="shared" si="2"/>
        <v>60</v>
      </c>
    </row>
    <row r="155" spans="1:13" ht="27.95" customHeight="1" x14ac:dyDescent="0.15">
      <c r="A155" s="201"/>
      <c r="B155" s="80"/>
      <c r="C155" s="313"/>
      <c r="D155" s="314"/>
      <c r="E155" s="314"/>
      <c r="F155" s="290"/>
      <c r="G155" s="282"/>
      <c r="H155" s="633"/>
      <c r="I155" s="273" t="s">
        <v>465</v>
      </c>
      <c r="J155" s="265"/>
      <c r="K155" s="326">
        <v>0</v>
      </c>
      <c r="L155" s="326">
        <v>0</v>
      </c>
      <c r="M155" s="327">
        <f t="shared" si="2"/>
        <v>0</v>
      </c>
    </row>
    <row r="156" spans="1:13" ht="27.95" customHeight="1" x14ac:dyDescent="0.15">
      <c r="A156" s="201"/>
      <c r="B156" s="80"/>
      <c r="C156" s="313"/>
      <c r="D156" s="314"/>
      <c r="E156" s="314"/>
      <c r="F156" s="290"/>
      <c r="G156" s="282"/>
      <c r="H156" s="633"/>
      <c r="I156" s="273" t="s">
        <v>466</v>
      </c>
      <c r="J156" s="61"/>
      <c r="K156" s="326">
        <v>0</v>
      </c>
      <c r="L156" s="326">
        <v>0</v>
      </c>
      <c r="M156" s="327">
        <f t="shared" si="2"/>
        <v>0</v>
      </c>
    </row>
    <row r="157" spans="1:13" ht="27.95" customHeight="1" x14ac:dyDescent="0.15">
      <c r="A157" s="201"/>
      <c r="B157" s="80"/>
      <c r="C157" s="313"/>
      <c r="D157" s="314"/>
      <c r="E157" s="314"/>
      <c r="F157" s="290"/>
      <c r="G157" s="282"/>
      <c r="H157" s="633"/>
      <c r="I157" s="273" t="s">
        <v>488</v>
      </c>
      <c r="J157" s="61"/>
      <c r="K157" s="326">
        <v>0</v>
      </c>
      <c r="L157" s="326">
        <v>0</v>
      </c>
      <c r="M157" s="327">
        <f t="shared" si="2"/>
        <v>0</v>
      </c>
    </row>
    <row r="158" spans="1:13" ht="27.95" customHeight="1" x14ac:dyDescent="0.15">
      <c r="A158" s="201"/>
      <c r="B158" s="80"/>
      <c r="C158" s="313"/>
      <c r="D158" s="314"/>
      <c r="E158" s="314"/>
      <c r="F158" s="290"/>
      <c r="G158" s="282"/>
      <c r="H158" s="633"/>
      <c r="I158" s="273" t="s">
        <v>473</v>
      </c>
      <c r="J158" s="61"/>
      <c r="K158" s="326">
        <v>0</v>
      </c>
      <c r="L158" s="326">
        <v>0</v>
      </c>
      <c r="M158" s="327">
        <f t="shared" si="2"/>
        <v>0</v>
      </c>
    </row>
    <row r="159" spans="1:13" ht="27.95" customHeight="1" x14ac:dyDescent="0.15">
      <c r="A159" s="201"/>
      <c r="B159" s="80"/>
      <c r="C159" s="313"/>
      <c r="D159" s="314"/>
      <c r="E159" s="314"/>
      <c r="F159" s="290"/>
      <c r="G159" s="282"/>
      <c r="H159" s="633"/>
      <c r="I159" s="273" t="s">
        <v>586</v>
      </c>
      <c r="J159" s="61"/>
      <c r="K159" s="326">
        <v>0</v>
      </c>
      <c r="L159" s="326">
        <v>0</v>
      </c>
      <c r="M159" s="327">
        <f t="shared" si="2"/>
        <v>0</v>
      </c>
    </row>
    <row r="160" spans="1:13" ht="27.95" customHeight="1" x14ac:dyDescent="0.15">
      <c r="A160" s="201"/>
      <c r="B160" s="80"/>
      <c r="C160" s="313"/>
      <c r="D160" s="314"/>
      <c r="E160" s="314"/>
      <c r="F160" s="290"/>
      <c r="G160" s="282"/>
      <c r="H160" s="633"/>
      <c r="I160" s="273" t="s">
        <v>478</v>
      </c>
      <c r="J160" s="61"/>
      <c r="K160" s="326">
        <v>0</v>
      </c>
      <c r="L160" s="326">
        <v>0</v>
      </c>
      <c r="M160" s="327">
        <f t="shared" si="2"/>
        <v>0</v>
      </c>
    </row>
    <row r="161" spans="1:13" ht="27.95" customHeight="1" x14ac:dyDescent="0.15">
      <c r="A161" s="201"/>
      <c r="B161" s="80"/>
      <c r="C161" s="313"/>
      <c r="D161" s="314"/>
      <c r="E161" s="314"/>
      <c r="F161" s="290"/>
      <c r="G161" s="282"/>
      <c r="H161" s="633"/>
      <c r="I161" s="273" t="s">
        <v>479</v>
      </c>
      <c r="J161" s="61"/>
      <c r="K161" s="326">
        <v>0</v>
      </c>
      <c r="L161" s="326">
        <v>0</v>
      </c>
      <c r="M161" s="327">
        <f t="shared" si="2"/>
        <v>0</v>
      </c>
    </row>
    <row r="162" spans="1:13" ht="27.95" customHeight="1" x14ac:dyDescent="0.15">
      <c r="A162" s="201"/>
      <c r="B162" s="80"/>
      <c r="C162" s="313"/>
      <c r="D162" s="314"/>
      <c r="E162" s="314"/>
      <c r="F162" s="290"/>
      <c r="G162" s="282"/>
      <c r="H162" s="633"/>
      <c r="I162" s="273" t="s">
        <v>480</v>
      </c>
      <c r="J162" s="61"/>
      <c r="K162" s="326">
        <v>0</v>
      </c>
      <c r="L162" s="326">
        <v>0</v>
      </c>
      <c r="M162" s="327">
        <f t="shared" si="2"/>
        <v>0</v>
      </c>
    </row>
    <row r="163" spans="1:13" ht="27.95" customHeight="1" x14ac:dyDescent="0.15">
      <c r="A163" s="201"/>
      <c r="B163" s="80"/>
      <c r="C163" s="313"/>
      <c r="D163" s="314"/>
      <c r="E163" s="314"/>
      <c r="F163" s="290"/>
      <c r="G163" s="282"/>
      <c r="H163" s="633"/>
      <c r="I163" s="273" t="s">
        <v>481</v>
      </c>
      <c r="J163" s="61"/>
      <c r="K163" s="326">
        <v>0</v>
      </c>
      <c r="L163" s="326">
        <v>0</v>
      </c>
      <c r="M163" s="327">
        <f t="shared" si="2"/>
        <v>0</v>
      </c>
    </row>
    <row r="164" spans="1:13" ht="27.95" customHeight="1" x14ac:dyDescent="0.15">
      <c r="A164" s="201"/>
      <c r="B164" s="80"/>
      <c r="C164" s="313"/>
      <c r="D164" s="314"/>
      <c r="E164" s="314"/>
      <c r="F164" s="290"/>
      <c r="G164" s="282"/>
      <c r="H164" s="633"/>
      <c r="I164" s="273" t="s">
        <v>482</v>
      </c>
      <c r="J164" s="61"/>
      <c r="K164" s="326">
        <v>0</v>
      </c>
      <c r="L164" s="326">
        <v>0</v>
      </c>
      <c r="M164" s="327">
        <f t="shared" si="2"/>
        <v>0</v>
      </c>
    </row>
    <row r="165" spans="1:13" ht="27.95" customHeight="1" x14ac:dyDescent="0.15">
      <c r="A165" s="201"/>
      <c r="B165" s="80"/>
      <c r="C165" s="313"/>
      <c r="D165" s="314"/>
      <c r="E165" s="314"/>
      <c r="F165" s="290"/>
      <c r="G165" s="282"/>
      <c r="H165" s="633"/>
      <c r="I165" s="273" t="s">
        <v>490</v>
      </c>
      <c r="J165" s="61"/>
      <c r="K165" s="326">
        <v>0</v>
      </c>
      <c r="L165" s="326">
        <v>0</v>
      </c>
      <c r="M165" s="327">
        <f t="shared" si="2"/>
        <v>0</v>
      </c>
    </row>
    <row r="166" spans="1:13" ht="27.95" customHeight="1" x14ac:dyDescent="0.15">
      <c r="A166" s="201"/>
      <c r="B166" s="80"/>
      <c r="C166" s="313"/>
      <c r="D166" s="314"/>
      <c r="E166" s="314"/>
      <c r="F166" s="291"/>
      <c r="G166" s="283"/>
      <c r="H166" s="635"/>
      <c r="I166" s="273" t="s">
        <v>472</v>
      </c>
      <c r="J166" s="61"/>
      <c r="K166" s="354">
        <v>100</v>
      </c>
      <c r="L166" s="326">
        <v>0</v>
      </c>
      <c r="M166" s="355">
        <f t="shared" si="2"/>
        <v>100</v>
      </c>
    </row>
    <row r="167" spans="1:13" ht="27.95" customHeight="1" x14ac:dyDescent="0.15">
      <c r="A167" s="201"/>
      <c r="B167" s="80"/>
      <c r="C167" s="313"/>
      <c r="D167" s="314"/>
      <c r="E167" s="314"/>
      <c r="F167" s="290"/>
      <c r="G167" s="282"/>
      <c r="H167" s="632" t="s">
        <v>688</v>
      </c>
      <c r="I167" s="273"/>
      <c r="J167" s="61"/>
      <c r="K167" s="363">
        <f>SUM(K168+K169+K170+K173+K174+K177+K178+K179+K180+K181+K182+K183+K184+K189+K190+K191+K192+K193+K194+K195+K196+K197)</f>
        <v>3551</v>
      </c>
      <c r="L167" s="363">
        <f>SUM(L168+L169+L170+L173+L174+L177+L178+L179+L180+L181+L182+L183+L184+L189+L190+L191+L192+L193+L194+L195+L196+L197)</f>
        <v>0</v>
      </c>
      <c r="M167" s="364">
        <f t="shared" si="2"/>
        <v>3551</v>
      </c>
    </row>
    <row r="168" spans="1:13" ht="27.95" customHeight="1" x14ac:dyDescent="0.15">
      <c r="A168" s="201"/>
      <c r="B168" s="80"/>
      <c r="C168" s="313"/>
      <c r="D168" s="314"/>
      <c r="E168" s="314"/>
      <c r="F168" s="290"/>
      <c r="G168" s="748" t="s">
        <v>680</v>
      </c>
      <c r="H168" s="633"/>
      <c r="I168" s="273" t="s">
        <v>448</v>
      </c>
      <c r="J168" s="61"/>
      <c r="K168" s="354">
        <v>90</v>
      </c>
      <c r="L168" s="326">
        <v>0</v>
      </c>
      <c r="M168" s="355">
        <f t="shared" si="2"/>
        <v>90</v>
      </c>
    </row>
    <row r="169" spans="1:13" ht="27.95" customHeight="1" x14ac:dyDescent="0.15">
      <c r="A169" s="201"/>
      <c r="B169" s="80"/>
      <c r="C169" s="313"/>
      <c r="D169" s="314"/>
      <c r="E169" s="314"/>
      <c r="F169" s="290"/>
      <c r="G169" s="748"/>
      <c r="H169" s="285"/>
      <c r="I169" s="273" t="s">
        <v>452</v>
      </c>
      <c r="J169" s="61"/>
      <c r="K169" s="354">
        <v>45</v>
      </c>
      <c r="L169" s="326">
        <v>0</v>
      </c>
      <c r="M169" s="355">
        <f t="shared" si="2"/>
        <v>45</v>
      </c>
    </row>
    <row r="170" spans="1:13" ht="27.95" customHeight="1" x14ac:dyDescent="0.15">
      <c r="A170" s="201"/>
      <c r="B170" s="80"/>
      <c r="C170" s="313"/>
      <c r="D170" s="314"/>
      <c r="E170" s="314"/>
      <c r="F170" s="290"/>
      <c r="G170" s="282"/>
      <c r="H170" s="285"/>
      <c r="I170" s="695" t="s">
        <v>449</v>
      </c>
      <c r="J170" s="61"/>
      <c r="K170" s="354">
        <f>SUM(K171+K172)</f>
        <v>46</v>
      </c>
      <c r="L170" s="326">
        <f>SUM(L171+L172)</f>
        <v>0</v>
      </c>
      <c r="M170" s="355">
        <f t="shared" si="2"/>
        <v>46</v>
      </c>
    </row>
    <row r="171" spans="1:13" ht="27.95" customHeight="1" x14ac:dyDescent="0.15">
      <c r="A171" s="201"/>
      <c r="B171" s="80"/>
      <c r="C171" s="313"/>
      <c r="D171" s="314"/>
      <c r="E171" s="314"/>
      <c r="F171" s="290"/>
      <c r="G171" s="282"/>
      <c r="H171" s="285"/>
      <c r="I171" s="696"/>
      <c r="J171" s="265" t="s">
        <v>450</v>
      </c>
      <c r="K171" s="354">
        <v>46</v>
      </c>
      <c r="L171" s="326">
        <v>0</v>
      </c>
      <c r="M171" s="355">
        <f t="shared" si="2"/>
        <v>46</v>
      </c>
    </row>
    <row r="172" spans="1:13" ht="27.95" customHeight="1" x14ac:dyDescent="0.15">
      <c r="A172" s="201"/>
      <c r="B172" s="80"/>
      <c r="C172" s="313"/>
      <c r="D172" s="314"/>
      <c r="E172" s="314"/>
      <c r="F172" s="290"/>
      <c r="G172" s="282"/>
      <c r="H172" s="285"/>
      <c r="I172" s="697"/>
      <c r="J172" s="265" t="s">
        <v>451</v>
      </c>
      <c r="K172" s="354">
        <v>0</v>
      </c>
      <c r="L172" s="326">
        <v>0</v>
      </c>
      <c r="M172" s="355">
        <f t="shared" si="2"/>
        <v>0</v>
      </c>
    </row>
    <row r="173" spans="1:13" ht="27.95" customHeight="1" x14ac:dyDescent="0.15">
      <c r="A173" s="201"/>
      <c r="B173" s="80"/>
      <c r="C173" s="313"/>
      <c r="D173" s="314"/>
      <c r="E173" s="314"/>
      <c r="F173" s="290"/>
      <c r="G173" s="282"/>
      <c r="H173" s="285"/>
      <c r="I173" s="273" t="s">
        <v>453</v>
      </c>
      <c r="J173" s="265"/>
      <c r="K173" s="354">
        <v>45</v>
      </c>
      <c r="L173" s="326">
        <v>0</v>
      </c>
      <c r="M173" s="355">
        <f t="shared" si="2"/>
        <v>45</v>
      </c>
    </row>
    <row r="174" spans="1:13" ht="27.95" customHeight="1" x14ac:dyDescent="0.15">
      <c r="A174" s="201"/>
      <c r="B174" s="80"/>
      <c r="C174" s="313"/>
      <c r="D174" s="314"/>
      <c r="E174" s="314"/>
      <c r="F174" s="290"/>
      <c r="G174" s="282"/>
      <c r="H174" s="285"/>
      <c r="I174" s="695" t="s">
        <v>454</v>
      </c>
      <c r="J174" s="265"/>
      <c r="K174" s="354">
        <f>SUM(K175+K176)</f>
        <v>120</v>
      </c>
      <c r="L174" s="326">
        <f>SUM(L175+L176)</f>
        <v>0</v>
      </c>
      <c r="M174" s="355">
        <f t="shared" si="2"/>
        <v>120</v>
      </c>
    </row>
    <row r="175" spans="1:13" ht="27.95" customHeight="1" x14ac:dyDescent="0.15">
      <c r="A175" s="201"/>
      <c r="B175" s="80"/>
      <c r="C175" s="313"/>
      <c r="D175" s="314"/>
      <c r="E175" s="314"/>
      <c r="F175" s="290"/>
      <c r="G175" s="282"/>
      <c r="H175" s="285"/>
      <c r="I175" s="696"/>
      <c r="J175" s="265" t="s">
        <v>454</v>
      </c>
      <c r="K175" s="354">
        <v>120</v>
      </c>
      <c r="L175" s="326">
        <v>0</v>
      </c>
      <c r="M175" s="355">
        <f t="shared" si="2"/>
        <v>120</v>
      </c>
    </row>
    <row r="176" spans="1:13" ht="27.95" customHeight="1" x14ac:dyDescent="0.15">
      <c r="A176" s="201"/>
      <c r="B176" s="80"/>
      <c r="C176" s="313"/>
      <c r="D176" s="314"/>
      <c r="E176" s="314"/>
      <c r="F176" s="290"/>
      <c r="G176" s="282"/>
      <c r="H176" s="285"/>
      <c r="I176" s="697"/>
      <c r="J176" s="265" t="s">
        <v>455</v>
      </c>
      <c r="K176" s="354">
        <v>0</v>
      </c>
      <c r="L176" s="326">
        <v>0</v>
      </c>
      <c r="M176" s="355">
        <f t="shared" si="2"/>
        <v>0</v>
      </c>
    </row>
    <row r="177" spans="1:13" ht="27.95" customHeight="1" x14ac:dyDescent="0.15">
      <c r="A177" s="201"/>
      <c r="B177" s="80"/>
      <c r="C177" s="313"/>
      <c r="D177" s="314"/>
      <c r="E177" s="314"/>
      <c r="F177" s="290"/>
      <c r="G177" s="282"/>
      <c r="H177" s="285"/>
      <c r="I177" s="273" t="s">
        <v>456</v>
      </c>
      <c r="J177" s="265"/>
      <c r="K177" s="354">
        <v>80</v>
      </c>
      <c r="L177" s="326">
        <v>0</v>
      </c>
      <c r="M177" s="355">
        <f t="shared" si="2"/>
        <v>80</v>
      </c>
    </row>
    <row r="178" spans="1:13" ht="27.95" customHeight="1" x14ac:dyDescent="0.15">
      <c r="A178" s="201"/>
      <c r="B178" s="80"/>
      <c r="C178" s="313"/>
      <c r="D178" s="314"/>
      <c r="E178" s="314"/>
      <c r="F178" s="290"/>
      <c r="G178" s="282"/>
      <c r="H178" s="285"/>
      <c r="I178" s="273" t="s">
        <v>457</v>
      </c>
      <c r="J178" s="265"/>
      <c r="K178" s="354">
        <v>120</v>
      </c>
      <c r="L178" s="326">
        <v>0</v>
      </c>
      <c r="M178" s="355">
        <f t="shared" si="2"/>
        <v>120</v>
      </c>
    </row>
    <row r="179" spans="1:13" ht="27.95" customHeight="1" x14ac:dyDescent="0.15">
      <c r="A179" s="201"/>
      <c r="B179" s="80"/>
      <c r="C179" s="313"/>
      <c r="D179" s="314"/>
      <c r="E179" s="314"/>
      <c r="F179" s="290"/>
      <c r="G179" s="282"/>
      <c r="H179" s="285"/>
      <c r="I179" s="273" t="s">
        <v>458</v>
      </c>
      <c r="J179" s="265"/>
      <c r="K179" s="354">
        <v>120</v>
      </c>
      <c r="L179" s="326">
        <v>0</v>
      </c>
      <c r="M179" s="355">
        <f t="shared" si="2"/>
        <v>120</v>
      </c>
    </row>
    <row r="180" spans="1:13" ht="27.95" customHeight="1" x14ac:dyDescent="0.15">
      <c r="A180" s="201"/>
      <c r="B180" s="80"/>
      <c r="C180" s="313"/>
      <c r="D180" s="314"/>
      <c r="E180" s="314"/>
      <c r="F180" s="290"/>
      <c r="G180" s="282"/>
      <c r="H180" s="285"/>
      <c r="I180" s="273" t="s">
        <v>459</v>
      </c>
      <c r="J180" s="265"/>
      <c r="K180" s="354">
        <v>0</v>
      </c>
      <c r="L180" s="326">
        <v>0</v>
      </c>
      <c r="M180" s="355">
        <f t="shared" si="2"/>
        <v>0</v>
      </c>
    </row>
    <row r="181" spans="1:13" ht="27.95" customHeight="1" x14ac:dyDescent="0.15">
      <c r="A181" s="201"/>
      <c r="B181" s="80"/>
      <c r="C181" s="313"/>
      <c r="D181" s="314"/>
      <c r="E181" s="314"/>
      <c r="F181" s="701" t="s">
        <v>677</v>
      </c>
      <c r="G181" s="282"/>
      <c r="H181" s="285"/>
      <c r="I181" s="273" t="s">
        <v>462</v>
      </c>
      <c r="J181" s="265"/>
      <c r="K181" s="354">
        <v>156</v>
      </c>
      <c r="L181" s="326">
        <v>0</v>
      </c>
      <c r="M181" s="355">
        <f t="shared" si="2"/>
        <v>156</v>
      </c>
    </row>
    <row r="182" spans="1:13" ht="27.95" customHeight="1" x14ac:dyDescent="0.15">
      <c r="A182" s="201"/>
      <c r="B182" s="80"/>
      <c r="C182" s="313"/>
      <c r="D182" s="314"/>
      <c r="E182" s="314"/>
      <c r="F182" s="701"/>
      <c r="G182" s="282"/>
      <c r="H182" s="285"/>
      <c r="I182" s="273" t="s">
        <v>460</v>
      </c>
      <c r="J182" s="265"/>
      <c r="K182" s="354">
        <v>10</v>
      </c>
      <c r="L182" s="326">
        <v>0</v>
      </c>
      <c r="M182" s="355">
        <f t="shared" si="2"/>
        <v>10</v>
      </c>
    </row>
    <row r="183" spans="1:13" ht="27.95" customHeight="1" x14ac:dyDescent="0.15">
      <c r="A183" s="201"/>
      <c r="B183" s="80"/>
      <c r="C183" s="313"/>
      <c r="D183" s="314"/>
      <c r="E183" s="314"/>
      <c r="F183" s="701"/>
      <c r="G183" s="282"/>
      <c r="H183" s="285"/>
      <c r="I183" s="273" t="s">
        <v>461</v>
      </c>
      <c r="J183" s="265"/>
      <c r="K183" s="354">
        <v>20</v>
      </c>
      <c r="L183" s="326">
        <v>0</v>
      </c>
      <c r="M183" s="355">
        <f t="shared" si="2"/>
        <v>20</v>
      </c>
    </row>
    <row r="184" spans="1:13" ht="27.95" customHeight="1" x14ac:dyDescent="0.15">
      <c r="A184" s="201"/>
      <c r="B184" s="80"/>
      <c r="C184" s="313"/>
      <c r="D184" s="314"/>
      <c r="E184" s="314"/>
      <c r="F184" s="701"/>
      <c r="G184" s="282"/>
      <c r="H184" s="285"/>
      <c r="I184" s="695" t="s">
        <v>463</v>
      </c>
      <c r="J184" s="265"/>
      <c r="K184" s="354">
        <f>SUM(K185+K186+K187+K188)</f>
        <v>216</v>
      </c>
      <c r="L184" s="326">
        <f>SUM(L185+L186+L187+L188)</f>
        <v>0</v>
      </c>
      <c r="M184" s="355">
        <f t="shared" si="2"/>
        <v>216</v>
      </c>
    </row>
    <row r="185" spans="1:13" ht="27.95" customHeight="1" x14ac:dyDescent="0.15">
      <c r="A185" s="201"/>
      <c r="B185" s="80"/>
      <c r="C185" s="313"/>
      <c r="D185" s="314"/>
      <c r="E185" s="314"/>
      <c r="F185" s="701"/>
      <c r="G185" s="282"/>
      <c r="H185" s="285"/>
      <c r="I185" s="696"/>
      <c r="J185" s="265" t="s">
        <v>595</v>
      </c>
      <c r="K185" s="326">
        <v>0</v>
      </c>
      <c r="L185" s="326">
        <v>0</v>
      </c>
      <c r="M185" s="327">
        <f t="shared" si="2"/>
        <v>0</v>
      </c>
    </row>
    <row r="186" spans="1:13" ht="27.95" customHeight="1" x14ac:dyDescent="0.15">
      <c r="A186" s="201"/>
      <c r="B186" s="80"/>
      <c r="C186" s="313"/>
      <c r="D186" s="314"/>
      <c r="E186" s="314"/>
      <c r="F186" s="701"/>
      <c r="G186" s="282"/>
      <c r="H186" s="285"/>
      <c r="I186" s="696"/>
      <c r="J186" s="265" t="s">
        <v>596</v>
      </c>
      <c r="K186" s="326">
        <v>0</v>
      </c>
      <c r="L186" s="326">
        <v>0</v>
      </c>
      <c r="M186" s="327">
        <f t="shared" si="2"/>
        <v>0</v>
      </c>
    </row>
    <row r="187" spans="1:13" ht="27.95" customHeight="1" x14ac:dyDescent="0.15">
      <c r="A187" s="201"/>
      <c r="B187" s="80"/>
      <c r="C187" s="313"/>
      <c r="D187" s="314"/>
      <c r="E187" s="314"/>
      <c r="F187" s="701"/>
      <c r="G187" s="282"/>
      <c r="H187" s="285"/>
      <c r="I187" s="696"/>
      <c r="J187" s="265" t="s">
        <v>597</v>
      </c>
      <c r="K187" s="326">
        <v>0</v>
      </c>
      <c r="L187" s="326">
        <v>0</v>
      </c>
      <c r="M187" s="327">
        <f t="shared" si="2"/>
        <v>0</v>
      </c>
    </row>
    <row r="188" spans="1:13" ht="27.95" customHeight="1" x14ac:dyDescent="0.15">
      <c r="A188" s="201"/>
      <c r="B188" s="80"/>
      <c r="C188" s="313"/>
      <c r="D188" s="314"/>
      <c r="E188" s="314"/>
      <c r="F188" s="701"/>
      <c r="G188" s="282"/>
      <c r="H188" s="285"/>
      <c r="I188" s="697"/>
      <c r="J188" s="265" t="s">
        <v>598</v>
      </c>
      <c r="K188" s="454">
        <v>216</v>
      </c>
      <c r="L188" s="454">
        <v>0</v>
      </c>
      <c r="M188" s="455">
        <f t="shared" si="2"/>
        <v>216</v>
      </c>
    </row>
    <row r="189" spans="1:13" ht="27.95" customHeight="1" x14ac:dyDescent="0.15">
      <c r="A189" s="201"/>
      <c r="B189" s="80"/>
      <c r="C189" s="313"/>
      <c r="D189" s="314"/>
      <c r="E189" s="314"/>
      <c r="F189" s="701"/>
      <c r="G189" s="282"/>
      <c r="H189" s="285"/>
      <c r="I189" s="273" t="s">
        <v>464</v>
      </c>
      <c r="J189" s="61"/>
      <c r="K189" s="454">
        <v>10</v>
      </c>
      <c r="L189" s="454">
        <v>0</v>
      </c>
      <c r="M189" s="455">
        <f t="shared" si="2"/>
        <v>10</v>
      </c>
    </row>
    <row r="190" spans="1:13" ht="27.95" customHeight="1" x14ac:dyDescent="0.15">
      <c r="A190" s="201"/>
      <c r="B190" s="80"/>
      <c r="C190" s="313"/>
      <c r="D190" s="314"/>
      <c r="E190" s="314"/>
      <c r="F190" s="701"/>
      <c r="G190" s="282"/>
      <c r="H190" s="285"/>
      <c r="I190" s="273" t="s">
        <v>465</v>
      </c>
      <c r="J190" s="61"/>
      <c r="K190" s="454">
        <v>36</v>
      </c>
      <c r="L190" s="454">
        <v>0</v>
      </c>
      <c r="M190" s="455">
        <f t="shared" si="2"/>
        <v>36</v>
      </c>
    </row>
    <row r="191" spans="1:13" ht="27.95" customHeight="1" x14ac:dyDescent="0.15">
      <c r="A191" s="201"/>
      <c r="B191" s="80"/>
      <c r="C191" s="313"/>
      <c r="D191" s="314"/>
      <c r="E191" s="314"/>
      <c r="F191" s="290"/>
      <c r="G191" s="282"/>
      <c r="H191" s="285"/>
      <c r="I191" s="273" t="s">
        <v>466</v>
      </c>
      <c r="J191" s="61"/>
      <c r="K191" s="454">
        <v>1117</v>
      </c>
      <c r="L191" s="454">
        <v>0</v>
      </c>
      <c r="M191" s="455">
        <f t="shared" si="2"/>
        <v>1117</v>
      </c>
    </row>
    <row r="192" spans="1:13" ht="27.95" customHeight="1" x14ac:dyDescent="0.15">
      <c r="A192" s="201"/>
      <c r="B192" s="80"/>
      <c r="C192" s="313"/>
      <c r="D192" s="314"/>
      <c r="E192" s="314"/>
      <c r="F192" s="290"/>
      <c r="G192" s="282"/>
      <c r="H192" s="285"/>
      <c r="I192" s="273" t="s">
        <v>467</v>
      </c>
      <c r="J192" s="61"/>
      <c r="K192" s="454">
        <v>120</v>
      </c>
      <c r="L192" s="454">
        <v>0</v>
      </c>
      <c r="M192" s="455">
        <f t="shared" si="2"/>
        <v>120</v>
      </c>
    </row>
    <row r="193" spans="1:13" ht="27.95" customHeight="1" x14ac:dyDescent="0.15">
      <c r="A193" s="201"/>
      <c r="B193" s="80"/>
      <c r="C193" s="313"/>
      <c r="D193" s="314"/>
      <c r="E193" s="314"/>
      <c r="F193" s="290"/>
      <c r="G193" s="282"/>
      <c r="H193" s="285"/>
      <c r="I193" s="273" t="s">
        <v>468</v>
      </c>
      <c r="J193" s="61"/>
      <c r="K193" s="454">
        <v>0</v>
      </c>
      <c r="L193" s="454">
        <v>0</v>
      </c>
      <c r="M193" s="455">
        <f t="shared" si="2"/>
        <v>0</v>
      </c>
    </row>
    <row r="194" spans="1:13" ht="27.95" customHeight="1" x14ac:dyDescent="0.15">
      <c r="A194" s="201"/>
      <c r="B194" s="80"/>
      <c r="C194" s="313"/>
      <c r="D194" s="314"/>
      <c r="E194" s="314"/>
      <c r="F194" s="290"/>
      <c r="G194" s="282"/>
      <c r="H194" s="285"/>
      <c r="I194" s="273" t="s">
        <v>469</v>
      </c>
      <c r="J194" s="61"/>
      <c r="K194" s="454">
        <v>970</v>
      </c>
      <c r="L194" s="454">
        <v>0</v>
      </c>
      <c r="M194" s="455">
        <f t="shared" si="2"/>
        <v>970</v>
      </c>
    </row>
    <row r="195" spans="1:13" ht="27.95" customHeight="1" x14ac:dyDescent="0.15">
      <c r="A195" s="201"/>
      <c r="B195" s="80"/>
      <c r="C195" s="313"/>
      <c r="D195" s="314"/>
      <c r="E195" s="314"/>
      <c r="F195" s="290"/>
      <c r="G195" s="282"/>
      <c r="H195" s="285"/>
      <c r="I195" s="273" t="s">
        <v>470</v>
      </c>
      <c r="J195" s="61"/>
      <c r="K195" s="454">
        <v>0</v>
      </c>
      <c r="L195" s="454">
        <v>0</v>
      </c>
      <c r="M195" s="455">
        <f t="shared" si="2"/>
        <v>0</v>
      </c>
    </row>
    <row r="196" spans="1:13" ht="27.95" customHeight="1" x14ac:dyDescent="0.15">
      <c r="A196" s="201"/>
      <c r="B196" s="80"/>
      <c r="C196" s="313"/>
      <c r="D196" s="314"/>
      <c r="E196" s="314"/>
      <c r="F196" s="290"/>
      <c r="G196" s="282"/>
      <c r="H196" s="285"/>
      <c r="I196" s="273" t="s">
        <v>471</v>
      </c>
      <c r="J196" s="61"/>
      <c r="K196" s="454">
        <v>40</v>
      </c>
      <c r="L196" s="454">
        <v>0</v>
      </c>
      <c r="M196" s="455">
        <f t="shared" si="2"/>
        <v>40</v>
      </c>
    </row>
    <row r="197" spans="1:13" ht="27.95" customHeight="1" x14ac:dyDescent="0.15">
      <c r="A197" s="201"/>
      <c r="B197" s="80"/>
      <c r="C197" s="313"/>
      <c r="D197" s="314"/>
      <c r="E197" s="314"/>
      <c r="F197" s="290"/>
      <c r="G197" s="282"/>
      <c r="H197" s="286"/>
      <c r="I197" s="273" t="s">
        <v>472</v>
      </c>
      <c r="J197" s="61"/>
      <c r="K197" s="454">
        <v>190</v>
      </c>
      <c r="L197" s="454">
        <v>0</v>
      </c>
      <c r="M197" s="455">
        <f t="shared" si="2"/>
        <v>190</v>
      </c>
    </row>
    <row r="198" spans="1:13" ht="27.95" customHeight="1" x14ac:dyDescent="0.15">
      <c r="A198" s="201"/>
      <c r="B198" s="80"/>
      <c r="C198" s="313"/>
      <c r="D198" s="314"/>
      <c r="E198" s="314"/>
      <c r="F198" s="280"/>
      <c r="G198" s="282"/>
      <c r="H198" s="632" t="s">
        <v>119</v>
      </c>
      <c r="I198" s="273"/>
      <c r="J198" s="61"/>
      <c r="K198" s="326">
        <f>SUM(K199)</f>
        <v>0</v>
      </c>
      <c r="L198" s="326">
        <f>SUM(L199)</f>
        <v>0</v>
      </c>
      <c r="M198" s="327">
        <f t="shared" ref="M198:M260" si="3">SUM(K198-L198)</f>
        <v>0</v>
      </c>
    </row>
    <row r="199" spans="1:13" ht="27.95" customHeight="1" x14ac:dyDescent="0.15">
      <c r="A199" s="201"/>
      <c r="B199" s="80"/>
      <c r="C199" s="313"/>
      <c r="D199" s="314"/>
      <c r="E199" s="314"/>
      <c r="F199" s="280"/>
      <c r="G199" s="282"/>
      <c r="H199" s="635"/>
      <c r="I199" s="273" t="s">
        <v>120</v>
      </c>
      <c r="J199" s="61"/>
      <c r="K199" s="326">
        <v>0</v>
      </c>
      <c r="L199" s="326">
        <v>0</v>
      </c>
      <c r="M199" s="327">
        <f t="shared" si="3"/>
        <v>0</v>
      </c>
    </row>
    <row r="200" spans="1:13" ht="27.95" customHeight="1" x14ac:dyDescent="0.15">
      <c r="A200" s="201"/>
      <c r="B200" s="80"/>
      <c r="C200" s="313"/>
      <c r="D200" s="314"/>
      <c r="E200" s="314"/>
      <c r="F200" s="280"/>
      <c r="G200" s="282"/>
      <c r="H200" s="632" t="s">
        <v>132</v>
      </c>
      <c r="I200" s="273"/>
      <c r="J200" s="61"/>
      <c r="K200" s="326">
        <f>SUM(K201)</f>
        <v>0</v>
      </c>
      <c r="L200" s="326">
        <f>SUM(L201)</f>
        <v>0</v>
      </c>
      <c r="M200" s="327">
        <f t="shared" si="3"/>
        <v>0</v>
      </c>
    </row>
    <row r="201" spans="1:13" ht="27.95" customHeight="1" x14ac:dyDescent="0.15">
      <c r="A201" s="201"/>
      <c r="B201" s="80"/>
      <c r="C201" s="313"/>
      <c r="D201" s="314"/>
      <c r="E201" s="314"/>
      <c r="F201" s="280"/>
      <c r="G201" s="282"/>
      <c r="H201" s="633"/>
      <c r="I201" s="695" t="s">
        <v>132</v>
      </c>
      <c r="J201" s="61"/>
      <c r="K201" s="326">
        <f>SUM(K202+K203+K204+K205+K206+K207+K208+K209+K210+K211)</f>
        <v>0</v>
      </c>
      <c r="L201" s="326">
        <f>SUM(L202+L203+L204+L205+L206+L207+L208+L209+L210+L211)</f>
        <v>0</v>
      </c>
      <c r="M201" s="327">
        <f t="shared" si="3"/>
        <v>0</v>
      </c>
    </row>
    <row r="202" spans="1:13" ht="27.95" customHeight="1" x14ac:dyDescent="0.15">
      <c r="A202" s="201"/>
      <c r="B202" s="80"/>
      <c r="C202" s="313"/>
      <c r="D202" s="314"/>
      <c r="E202" s="314"/>
      <c r="F202" s="280"/>
      <c r="G202" s="282"/>
      <c r="H202" s="633"/>
      <c r="I202" s="696"/>
      <c r="J202" s="265" t="s">
        <v>493</v>
      </c>
      <c r="K202" s="326">
        <v>0</v>
      </c>
      <c r="L202" s="326">
        <v>0</v>
      </c>
      <c r="M202" s="327">
        <f t="shared" si="3"/>
        <v>0</v>
      </c>
    </row>
    <row r="203" spans="1:13" ht="27.95" customHeight="1" x14ac:dyDescent="0.15">
      <c r="A203" s="201"/>
      <c r="B203" s="80"/>
      <c r="C203" s="313"/>
      <c r="D203" s="314"/>
      <c r="E203" s="314"/>
      <c r="F203" s="280"/>
      <c r="G203" s="282"/>
      <c r="H203" s="633"/>
      <c r="I203" s="696"/>
      <c r="J203" s="265" t="s">
        <v>494</v>
      </c>
      <c r="K203" s="326">
        <v>0</v>
      </c>
      <c r="L203" s="326">
        <v>0</v>
      </c>
      <c r="M203" s="327">
        <f t="shared" si="3"/>
        <v>0</v>
      </c>
    </row>
    <row r="204" spans="1:13" ht="27.95" customHeight="1" x14ac:dyDescent="0.15">
      <c r="A204" s="201"/>
      <c r="B204" s="80"/>
      <c r="C204" s="313"/>
      <c r="D204" s="314"/>
      <c r="E204" s="314"/>
      <c r="F204" s="280"/>
      <c r="G204" s="282"/>
      <c r="H204" s="633"/>
      <c r="I204" s="696"/>
      <c r="J204" s="265" t="s">
        <v>495</v>
      </c>
      <c r="K204" s="326">
        <v>0</v>
      </c>
      <c r="L204" s="326">
        <v>0</v>
      </c>
      <c r="M204" s="327">
        <f t="shared" si="3"/>
        <v>0</v>
      </c>
    </row>
    <row r="205" spans="1:13" ht="27.95" customHeight="1" x14ac:dyDescent="0.15">
      <c r="A205" s="201"/>
      <c r="B205" s="80"/>
      <c r="C205" s="313"/>
      <c r="D205" s="314"/>
      <c r="E205" s="314"/>
      <c r="F205" s="280"/>
      <c r="G205" s="282"/>
      <c r="H205" s="633"/>
      <c r="I205" s="696"/>
      <c r="J205" s="265" t="s">
        <v>496</v>
      </c>
      <c r="K205" s="326">
        <v>0</v>
      </c>
      <c r="L205" s="326">
        <v>0</v>
      </c>
      <c r="M205" s="327">
        <f t="shared" si="3"/>
        <v>0</v>
      </c>
    </row>
    <row r="206" spans="1:13" ht="27.95" customHeight="1" x14ac:dyDescent="0.15">
      <c r="A206" s="201"/>
      <c r="B206" s="80"/>
      <c r="C206" s="313"/>
      <c r="D206" s="314"/>
      <c r="E206" s="314"/>
      <c r="F206" s="280"/>
      <c r="G206" s="282"/>
      <c r="H206" s="633"/>
      <c r="I206" s="696"/>
      <c r="J206" s="265" t="s">
        <v>497</v>
      </c>
      <c r="K206" s="326">
        <v>0</v>
      </c>
      <c r="L206" s="326">
        <v>0</v>
      </c>
      <c r="M206" s="327">
        <f t="shared" si="3"/>
        <v>0</v>
      </c>
    </row>
    <row r="207" spans="1:13" ht="27.95" customHeight="1" x14ac:dyDescent="0.15">
      <c r="A207" s="201"/>
      <c r="B207" s="80"/>
      <c r="C207" s="313"/>
      <c r="D207" s="314"/>
      <c r="E207" s="314"/>
      <c r="F207" s="280"/>
      <c r="G207" s="282"/>
      <c r="H207" s="633"/>
      <c r="I207" s="696"/>
      <c r="J207" s="265" t="s">
        <v>498</v>
      </c>
      <c r="K207" s="326">
        <v>0</v>
      </c>
      <c r="L207" s="326">
        <v>0</v>
      </c>
      <c r="M207" s="327">
        <f t="shared" si="3"/>
        <v>0</v>
      </c>
    </row>
    <row r="208" spans="1:13" ht="27.95" customHeight="1" x14ac:dyDescent="0.15">
      <c r="A208" s="201"/>
      <c r="B208" s="80"/>
      <c r="C208" s="313"/>
      <c r="D208" s="314"/>
      <c r="E208" s="314"/>
      <c r="F208" s="280"/>
      <c r="G208" s="282"/>
      <c r="H208" s="633"/>
      <c r="I208" s="696"/>
      <c r="J208" s="265" t="s">
        <v>500</v>
      </c>
      <c r="K208" s="326">
        <v>0</v>
      </c>
      <c r="L208" s="326">
        <v>0</v>
      </c>
      <c r="M208" s="327">
        <f t="shared" si="3"/>
        <v>0</v>
      </c>
    </row>
    <row r="209" spans="1:13" ht="27.95" customHeight="1" x14ac:dyDescent="0.15">
      <c r="A209" s="201"/>
      <c r="B209" s="80"/>
      <c r="C209" s="313"/>
      <c r="D209" s="314"/>
      <c r="E209" s="314"/>
      <c r="F209" s="280"/>
      <c r="G209" s="282"/>
      <c r="H209" s="633"/>
      <c r="I209" s="696"/>
      <c r="J209" s="265" t="s">
        <v>499</v>
      </c>
      <c r="K209" s="326">
        <v>0</v>
      </c>
      <c r="L209" s="326">
        <v>0</v>
      </c>
      <c r="M209" s="327">
        <f t="shared" si="3"/>
        <v>0</v>
      </c>
    </row>
    <row r="210" spans="1:13" ht="27.95" customHeight="1" x14ac:dyDescent="0.15">
      <c r="A210" s="201"/>
      <c r="B210" s="80"/>
      <c r="C210" s="313"/>
      <c r="D210" s="314"/>
      <c r="E210" s="314"/>
      <c r="F210" s="280"/>
      <c r="G210" s="282"/>
      <c r="H210" s="633"/>
      <c r="I210" s="696"/>
      <c r="J210" s="265" t="s">
        <v>501</v>
      </c>
      <c r="K210" s="326">
        <v>0</v>
      </c>
      <c r="L210" s="326">
        <v>0</v>
      </c>
      <c r="M210" s="327">
        <f t="shared" si="3"/>
        <v>0</v>
      </c>
    </row>
    <row r="211" spans="1:13" ht="27.95" customHeight="1" x14ac:dyDescent="0.15">
      <c r="A211" s="201"/>
      <c r="B211" s="80"/>
      <c r="C211" s="313"/>
      <c r="D211" s="314"/>
      <c r="E211" s="314"/>
      <c r="F211" s="281"/>
      <c r="G211" s="283"/>
      <c r="H211" s="635"/>
      <c r="I211" s="697"/>
      <c r="J211" s="265" t="s">
        <v>502</v>
      </c>
      <c r="K211" s="326">
        <v>0</v>
      </c>
      <c r="L211" s="326">
        <v>0</v>
      </c>
      <c r="M211" s="327">
        <f t="shared" si="3"/>
        <v>0</v>
      </c>
    </row>
    <row r="212" spans="1:13" ht="27.95" customHeight="1" x14ac:dyDescent="0.15">
      <c r="A212" s="201"/>
      <c r="B212" s="80"/>
      <c r="C212" s="313"/>
      <c r="D212" s="314"/>
      <c r="E212" s="314"/>
      <c r="F212" s="280"/>
      <c r="G212" s="282"/>
      <c r="H212" s="632" t="s">
        <v>503</v>
      </c>
      <c r="I212" s="273"/>
      <c r="J212" s="61"/>
      <c r="K212" s="326">
        <f>SUM(K213)</f>
        <v>0</v>
      </c>
      <c r="L212" s="326">
        <f>SUM(L213)</f>
        <v>0</v>
      </c>
      <c r="M212" s="327">
        <f t="shared" si="3"/>
        <v>0</v>
      </c>
    </row>
    <row r="213" spans="1:13" ht="27.95" customHeight="1" x14ac:dyDescent="0.15">
      <c r="A213" s="201"/>
      <c r="B213" s="80"/>
      <c r="C213" s="313"/>
      <c r="D213" s="314"/>
      <c r="E213" s="314"/>
      <c r="F213" s="280"/>
      <c r="G213" s="282"/>
      <c r="H213" s="635"/>
      <c r="I213" s="273" t="s">
        <v>503</v>
      </c>
      <c r="J213" s="61"/>
      <c r="K213" s="326">
        <v>0</v>
      </c>
      <c r="L213" s="326">
        <v>0</v>
      </c>
      <c r="M213" s="327">
        <f t="shared" si="3"/>
        <v>0</v>
      </c>
    </row>
    <row r="214" spans="1:13" ht="27.95" customHeight="1" x14ac:dyDescent="0.15">
      <c r="A214" s="201"/>
      <c r="B214" s="80"/>
      <c r="C214" s="313"/>
      <c r="D214" s="314"/>
      <c r="E214" s="314"/>
      <c r="F214" s="280"/>
      <c r="G214" s="282"/>
      <c r="H214" s="632" t="s">
        <v>504</v>
      </c>
      <c r="I214" s="273"/>
      <c r="J214" s="61"/>
      <c r="K214" s="326">
        <f>SUM(K215)</f>
        <v>0</v>
      </c>
      <c r="L214" s="333">
        <f>SUM(L215)</f>
        <v>0</v>
      </c>
      <c r="M214" s="327">
        <f t="shared" si="3"/>
        <v>0</v>
      </c>
    </row>
    <row r="215" spans="1:13" ht="27.95" customHeight="1" x14ac:dyDescent="0.15">
      <c r="A215" s="201"/>
      <c r="B215" s="80"/>
      <c r="C215" s="313"/>
      <c r="D215" s="314"/>
      <c r="E215" s="314"/>
      <c r="F215" s="280"/>
      <c r="G215" s="282"/>
      <c r="H215" s="633"/>
      <c r="I215" s="695" t="s">
        <v>472</v>
      </c>
      <c r="J215" s="61"/>
      <c r="K215" s="326">
        <f>SUM(K216+K217)</f>
        <v>0</v>
      </c>
      <c r="L215" s="326">
        <f>SUM(L216+L217)</f>
        <v>0</v>
      </c>
      <c r="M215" s="327">
        <f t="shared" si="3"/>
        <v>0</v>
      </c>
    </row>
    <row r="216" spans="1:13" ht="27.95" customHeight="1" x14ac:dyDescent="0.15">
      <c r="A216" s="201"/>
      <c r="B216" s="80"/>
      <c r="C216" s="313"/>
      <c r="D216" s="314"/>
      <c r="E216" s="314"/>
      <c r="F216" s="280"/>
      <c r="G216" s="282"/>
      <c r="H216" s="633"/>
      <c r="I216" s="696"/>
      <c r="J216" s="265" t="s">
        <v>505</v>
      </c>
      <c r="K216" s="326">
        <v>0</v>
      </c>
      <c r="L216" s="326">
        <v>0</v>
      </c>
      <c r="M216" s="327">
        <f t="shared" si="3"/>
        <v>0</v>
      </c>
    </row>
    <row r="217" spans="1:13" ht="27.95" customHeight="1" x14ac:dyDescent="0.15">
      <c r="A217" s="201"/>
      <c r="B217" s="80"/>
      <c r="C217" s="313"/>
      <c r="D217" s="314"/>
      <c r="E217" s="314"/>
      <c r="F217" s="280"/>
      <c r="G217" s="282"/>
      <c r="H217" s="635"/>
      <c r="I217" s="697"/>
      <c r="J217" s="265" t="s">
        <v>472</v>
      </c>
      <c r="K217" s="326">
        <v>0</v>
      </c>
      <c r="L217" s="326">
        <v>0</v>
      </c>
      <c r="M217" s="327">
        <f t="shared" si="3"/>
        <v>0</v>
      </c>
    </row>
    <row r="218" spans="1:13" ht="27.95" customHeight="1" x14ac:dyDescent="0.15">
      <c r="A218" s="201"/>
      <c r="B218" s="80"/>
      <c r="C218" s="313"/>
      <c r="D218" s="314"/>
      <c r="E218" s="314"/>
      <c r="F218" s="280"/>
      <c r="G218" s="282"/>
      <c r="H218" s="632" t="s">
        <v>575</v>
      </c>
      <c r="I218" s="273"/>
      <c r="J218" s="61"/>
      <c r="K218" s="326">
        <f>SUM(K219)</f>
        <v>0</v>
      </c>
      <c r="L218" s="326">
        <f>SUM(L219)</f>
        <v>0</v>
      </c>
      <c r="M218" s="327">
        <f t="shared" si="3"/>
        <v>0</v>
      </c>
    </row>
    <row r="219" spans="1:13" ht="27.95" customHeight="1" thickBot="1" x14ac:dyDescent="0.2">
      <c r="A219" s="201"/>
      <c r="B219" s="80"/>
      <c r="C219" s="313"/>
      <c r="D219" s="314"/>
      <c r="E219" s="314"/>
      <c r="F219" s="280"/>
      <c r="G219" s="282"/>
      <c r="H219" s="633"/>
      <c r="I219" s="275" t="s">
        <v>576</v>
      </c>
      <c r="J219" s="401"/>
      <c r="K219" s="446">
        <v>0</v>
      </c>
      <c r="L219" s="446">
        <v>0</v>
      </c>
      <c r="M219" s="447">
        <f t="shared" si="3"/>
        <v>0</v>
      </c>
    </row>
    <row r="220" spans="1:13" ht="27.95" customHeight="1" thickBot="1" x14ac:dyDescent="0.2">
      <c r="A220" s="201"/>
      <c r="B220" s="80"/>
      <c r="C220" s="313"/>
      <c r="D220" s="314"/>
      <c r="E220" s="314"/>
      <c r="F220" s="280"/>
      <c r="G220" s="412"/>
      <c r="H220" s="752" t="s">
        <v>588</v>
      </c>
      <c r="I220" s="703"/>
      <c r="J220" s="750"/>
      <c r="K220" s="397">
        <f>SUM(K128+K145+K167+K198+K200+K212+K214+K218)</f>
        <v>17271</v>
      </c>
      <c r="L220" s="397">
        <f>SUM(L128+L145+L167+L198+L200+L212+L214+L218)</f>
        <v>0</v>
      </c>
      <c r="M220" s="398">
        <f t="shared" si="3"/>
        <v>17271</v>
      </c>
    </row>
    <row r="221" spans="1:13" ht="27.95" customHeight="1" x14ac:dyDescent="0.15">
      <c r="A221" s="201"/>
      <c r="B221" s="80"/>
      <c r="C221" s="313"/>
      <c r="D221" s="314"/>
      <c r="E221" s="314"/>
      <c r="F221" s="281"/>
      <c r="G221" s="262"/>
      <c r="H221" s="740" t="s">
        <v>589</v>
      </c>
      <c r="I221" s="740"/>
      <c r="J221" s="740"/>
      <c r="K221" s="366">
        <f>SUM(K127-K220)</f>
        <v>1084</v>
      </c>
      <c r="L221" s="366">
        <f>SUM(L127-L220)</f>
        <v>0</v>
      </c>
      <c r="M221" s="367">
        <f t="shared" si="3"/>
        <v>1084</v>
      </c>
    </row>
    <row r="222" spans="1:13" ht="27.95" customHeight="1" x14ac:dyDescent="0.15">
      <c r="A222" s="319" t="s">
        <v>679</v>
      </c>
      <c r="B222" s="311"/>
      <c r="C222" s="311"/>
      <c r="D222" s="311"/>
      <c r="E222" s="311"/>
      <c r="F222" s="710" t="s">
        <v>704</v>
      </c>
      <c r="G222" s="708" t="s">
        <v>4</v>
      </c>
      <c r="H222" s="632" t="s">
        <v>150</v>
      </c>
      <c r="I222" s="273"/>
      <c r="J222" s="61"/>
      <c r="K222" s="326">
        <f>SUM(K223+K224)</f>
        <v>0</v>
      </c>
      <c r="L222" s="326">
        <f>SUM(L223+L224)</f>
        <v>0</v>
      </c>
      <c r="M222" s="327">
        <f t="shared" si="3"/>
        <v>0</v>
      </c>
    </row>
    <row r="223" spans="1:13" ht="27.95" customHeight="1" x14ac:dyDescent="0.15">
      <c r="A223" s="319"/>
      <c r="B223" s="311"/>
      <c r="C223" s="311"/>
      <c r="D223" s="311"/>
      <c r="E223" s="311"/>
      <c r="F223" s="711"/>
      <c r="G223" s="709"/>
      <c r="H223" s="633"/>
      <c r="I223" s="273" t="s">
        <v>150</v>
      </c>
      <c r="J223" s="61"/>
      <c r="K223" s="326">
        <v>0</v>
      </c>
      <c r="L223" s="326">
        <v>0</v>
      </c>
      <c r="M223" s="327">
        <f t="shared" si="3"/>
        <v>0</v>
      </c>
    </row>
    <row r="224" spans="1:13" ht="27.95" customHeight="1" x14ac:dyDescent="0.15">
      <c r="A224" s="319"/>
      <c r="B224" s="311"/>
      <c r="C224" s="311"/>
      <c r="D224" s="311"/>
      <c r="E224" s="311"/>
      <c r="F224" s="711"/>
      <c r="G224" s="308"/>
      <c r="H224" s="635"/>
      <c r="I224" s="265" t="s">
        <v>511</v>
      </c>
      <c r="J224" s="61"/>
      <c r="K224" s="326">
        <v>0</v>
      </c>
      <c r="L224" s="326">
        <v>0</v>
      </c>
      <c r="M224" s="327">
        <f t="shared" si="3"/>
        <v>0</v>
      </c>
    </row>
    <row r="225" spans="1:13" ht="27.95" customHeight="1" x14ac:dyDescent="0.15">
      <c r="A225" s="319"/>
      <c r="B225" s="311"/>
      <c r="C225" s="311"/>
      <c r="D225" s="311"/>
      <c r="E225" s="311"/>
      <c r="F225" s="711"/>
      <c r="G225" s="308"/>
      <c r="H225" s="632" t="s">
        <v>153</v>
      </c>
      <c r="I225" s="273"/>
      <c r="J225" s="61"/>
      <c r="K225" s="326">
        <f>SUM(K226+K227)</f>
        <v>0</v>
      </c>
      <c r="L225" s="326">
        <f>SUM(L226+L227)</f>
        <v>0</v>
      </c>
      <c r="M225" s="327">
        <f t="shared" si="3"/>
        <v>0</v>
      </c>
    </row>
    <row r="226" spans="1:13" ht="27.95" customHeight="1" x14ac:dyDescent="0.15">
      <c r="A226" s="319"/>
      <c r="B226" s="311"/>
      <c r="C226" s="311"/>
      <c r="D226" s="311"/>
      <c r="E226" s="311"/>
      <c r="F226" s="711"/>
      <c r="G226" s="308"/>
      <c r="H226" s="633"/>
      <c r="I226" s="273" t="s">
        <v>153</v>
      </c>
      <c r="J226" s="61"/>
      <c r="K226" s="326">
        <v>0</v>
      </c>
      <c r="L226" s="326">
        <v>0</v>
      </c>
      <c r="M226" s="327">
        <f t="shared" si="3"/>
        <v>0</v>
      </c>
    </row>
    <row r="227" spans="1:13" ht="27.95" customHeight="1" x14ac:dyDescent="0.15">
      <c r="A227" s="319"/>
      <c r="B227" s="311"/>
      <c r="C227" s="311"/>
      <c r="D227" s="311"/>
      <c r="E227" s="311"/>
      <c r="F227" s="711"/>
      <c r="G227" s="308"/>
      <c r="H227" s="635"/>
      <c r="I227" s="265" t="s">
        <v>512</v>
      </c>
      <c r="J227" s="61"/>
      <c r="K227" s="326">
        <v>0</v>
      </c>
      <c r="L227" s="326">
        <v>0</v>
      </c>
      <c r="M227" s="327">
        <f t="shared" si="3"/>
        <v>0</v>
      </c>
    </row>
    <row r="228" spans="1:13" ht="27.95" customHeight="1" x14ac:dyDescent="0.15">
      <c r="A228" s="319"/>
      <c r="B228" s="311"/>
      <c r="C228" s="311"/>
      <c r="D228" s="311"/>
      <c r="E228" s="311"/>
      <c r="F228" s="711"/>
      <c r="G228" s="308"/>
      <c r="H228" s="632" t="s">
        <v>196</v>
      </c>
      <c r="I228" s="273"/>
      <c r="J228" s="61"/>
      <c r="K228" s="326">
        <f>SUM(K229)</f>
        <v>0</v>
      </c>
      <c r="L228" s="326">
        <f>SUM(L229)</f>
        <v>0</v>
      </c>
      <c r="M228" s="327">
        <f t="shared" si="3"/>
        <v>0</v>
      </c>
    </row>
    <row r="229" spans="1:13" ht="27.95" customHeight="1" x14ac:dyDescent="0.15">
      <c r="A229" s="319"/>
      <c r="B229" s="311"/>
      <c r="C229" s="311"/>
      <c r="D229" s="311"/>
      <c r="E229" s="311"/>
      <c r="F229" s="711"/>
      <c r="G229" s="308"/>
      <c r="H229" s="635"/>
      <c r="I229" s="273" t="s">
        <v>196</v>
      </c>
      <c r="J229" s="61"/>
      <c r="K229" s="326">
        <v>0</v>
      </c>
      <c r="L229" s="326">
        <v>0</v>
      </c>
      <c r="M229" s="327">
        <f t="shared" si="3"/>
        <v>0</v>
      </c>
    </row>
    <row r="230" spans="1:13" ht="27.95" customHeight="1" x14ac:dyDescent="0.15">
      <c r="A230" s="319"/>
      <c r="B230" s="311"/>
      <c r="C230" s="311"/>
      <c r="D230" s="311"/>
      <c r="E230" s="311"/>
      <c r="F230" s="307"/>
      <c r="G230" s="308"/>
      <c r="H230" s="632" t="s">
        <v>155</v>
      </c>
      <c r="I230" s="273"/>
      <c r="J230" s="61"/>
      <c r="K230" s="326">
        <f>SUM(K231+K234)</f>
        <v>0</v>
      </c>
      <c r="L230" s="326">
        <f>SUM(L231+L234)</f>
        <v>0</v>
      </c>
      <c r="M230" s="327">
        <f t="shared" si="3"/>
        <v>0</v>
      </c>
    </row>
    <row r="231" spans="1:13" ht="27.95" customHeight="1" x14ac:dyDescent="0.15">
      <c r="A231" s="319"/>
      <c r="B231" s="311"/>
      <c r="C231" s="311"/>
      <c r="D231" s="311"/>
      <c r="E231" s="311"/>
      <c r="F231" s="307"/>
      <c r="G231" s="308"/>
      <c r="H231" s="633"/>
      <c r="I231" s="695" t="s">
        <v>156</v>
      </c>
      <c r="J231" s="61"/>
      <c r="K231" s="326">
        <f>SUM(K232+K233)</f>
        <v>0</v>
      </c>
      <c r="L231" s="326">
        <f>SUM(L232+L233)</f>
        <v>0</v>
      </c>
      <c r="M231" s="327">
        <f t="shared" si="3"/>
        <v>0</v>
      </c>
    </row>
    <row r="232" spans="1:13" ht="27.95" customHeight="1" x14ac:dyDescent="0.15">
      <c r="A232" s="201"/>
      <c r="B232" s="80"/>
      <c r="C232" s="313"/>
      <c r="D232" s="314"/>
      <c r="E232" s="314"/>
      <c r="F232" s="307"/>
      <c r="G232" s="308"/>
      <c r="H232" s="633"/>
      <c r="I232" s="696"/>
      <c r="J232" s="265" t="s">
        <v>514</v>
      </c>
      <c r="K232" s="326">
        <v>0</v>
      </c>
      <c r="L232" s="326">
        <v>0</v>
      </c>
      <c r="M232" s="327">
        <f t="shared" si="3"/>
        <v>0</v>
      </c>
    </row>
    <row r="233" spans="1:13" ht="27.95" customHeight="1" x14ac:dyDescent="0.15">
      <c r="A233" s="201"/>
      <c r="B233" s="80"/>
      <c r="C233" s="313"/>
      <c r="D233" s="314"/>
      <c r="E233" s="314"/>
      <c r="F233" s="307"/>
      <c r="G233" s="308"/>
      <c r="H233" s="633"/>
      <c r="I233" s="696"/>
      <c r="J233" s="265" t="s">
        <v>515</v>
      </c>
      <c r="K233" s="326">
        <v>0</v>
      </c>
      <c r="L233" s="326">
        <v>0</v>
      </c>
      <c r="M233" s="327">
        <f t="shared" si="3"/>
        <v>0</v>
      </c>
    </row>
    <row r="234" spans="1:13" ht="27.95" customHeight="1" x14ac:dyDescent="0.15">
      <c r="A234" s="201"/>
      <c r="B234" s="80"/>
      <c r="C234" s="313"/>
      <c r="D234" s="314"/>
      <c r="E234" s="314"/>
      <c r="F234" s="307"/>
      <c r="G234" s="308"/>
      <c r="H234" s="633"/>
      <c r="I234" s="695" t="s">
        <v>160</v>
      </c>
      <c r="J234" s="265"/>
      <c r="K234" s="326">
        <f>SUM(K235+K236+K237+K238)</f>
        <v>0</v>
      </c>
      <c r="L234" s="326">
        <f>SUM(L235+L236+L237+L238)</f>
        <v>0</v>
      </c>
      <c r="M234" s="327">
        <f t="shared" si="3"/>
        <v>0</v>
      </c>
    </row>
    <row r="235" spans="1:13" ht="27.95" customHeight="1" x14ac:dyDescent="0.15">
      <c r="A235" s="201"/>
      <c r="B235" s="80"/>
      <c r="C235" s="313"/>
      <c r="D235" s="314"/>
      <c r="E235" s="314"/>
      <c r="F235" s="307"/>
      <c r="G235" s="308"/>
      <c r="H235" s="633"/>
      <c r="I235" s="696"/>
      <c r="J235" s="265" t="s">
        <v>675</v>
      </c>
      <c r="K235" s="326">
        <v>0</v>
      </c>
      <c r="L235" s="326">
        <v>0</v>
      </c>
      <c r="M235" s="327">
        <f t="shared" si="3"/>
        <v>0</v>
      </c>
    </row>
    <row r="236" spans="1:13" ht="27.95" customHeight="1" x14ac:dyDescent="0.15">
      <c r="A236" s="201"/>
      <c r="B236" s="80"/>
      <c r="C236" s="313"/>
      <c r="D236" s="314"/>
      <c r="E236" s="314"/>
      <c r="F236" s="307"/>
      <c r="G236" s="308"/>
      <c r="H236" s="633"/>
      <c r="I236" s="696"/>
      <c r="J236" s="265" t="s">
        <v>517</v>
      </c>
      <c r="K236" s="326">
        <v>0</v>
      </c>
      <c r="L236" s="326">
        <v>0</v>
      </c>
      <c r="M236" s="327">
        <f t="shared" si="3"/>
        <v>0</v>
      </c>
    </row>
    <row r="237" spans="1:13" ht="27.95" customHeight="1" x14ac:dyDescent="0.15">
      <c r="A237" s="201"/>
      <c r="B237" s="80"/>
      <c r="C237" s="313"/>
      <c r="D237" s="314"/>
      <c r="E237" s="314"/>
      <c r="F237" s="307"/>
      <c r="G237" s="308"/>
      <c r="H237" s="633"/>
      <c r="I237" s="696"/>
      <c r="J237" s="265" t="s">
        <v>518</v>
      </c>
      <c r="K237" s="326">
        <v>0</v>
      </c>
      <c r="L237" s="326">
        <v>0</v>
      </c>
      <c r="M237" s="327">
        <f t="shared" si="3"/>
        <v>0</v>
      </c>
    </row>
    <row r="238" spans="1:13" ht="27.95" customHeight="1" x14ac:dyDescent="0.15">
      <c r="A238" s="201"/>
      <c r="B238" s="80"/>
      <c r="C238" s="313"/>
      <c r="D238" s="314"/>
      <c r="E238" s="314"/>
      <c r="F238" s="307"/>
      <c r="G238" s="308"/>
      <c r="H238" s="633"/>
      <c r="I238" s="696"/>
      <c r="J238" s="265" t="s">
        <v>160</v>
      </c>
      <c r="K238" s="326">
        <f>SUM(K239+K240)</f>
        <v>0</v>
      </c>
      <c r="L238" s="326">
        <f>SUM(L239+L240)</f>
        <v>0</v>
      </c>
      <c r="M238" s="327">
        <f t="shared" si="3"/>
        <v>0</v>
      </c>
    </row>
    <row r="239" spans="1:13" ht="27.95" customHeight="1" x14ac:dyDescent="0.15">
      <c r="A239" s="201"/>
      <c r="B239" s="80"/>
      <c r="C239" s="313"/>
      <c r="D239" s="314"/>
      <c r="E239" s="314"/>
      <c r="F239" s="307"/>
      <c r="G239" s="308"/>
      <c r="H239" s="633"/>
      <c r="I239" s="696"/>
      <c r="J239" s="265" t="s">
        <v>600</v>
      </c>
      <c r="K239" s="326">
        <v>0</v>
      </c>
      <c r="L239" s="326">
        <v>0</v>
      </c>
      <c r="M239" s="327">
        <f t="shared" si="3"/>
        <v>0</v>
      </c>
    </row>
    <row r="240" spans="1:13" ht="27.95" customHeight="1" x14ac:dyDescent="0.15">
      <c r="A240" s="201"/>
      <c r="B240" s="80"/>
      <c r="C240" s="313"/>
      <c r="D240" s="314"/>
      <c r="E240" s="314"/>
      <c r="F240" s="307"/>
      <c r="G240" s="308"/>
      <c r="H240" s="635"/>
      <c r="I240" s="697"/>
      <c r="J240" s="265" t="s">
        <v>601</v>
      </c>
      <c r="K240" s="326">
        <v>0</v>
      </c>
      <c r="L240" s="326">
        <v>0</v>
      </c>
      <c r="M240" s="327">
        <f t="shared" si="3"/>
        <v>0</v>
      </c>
    </row>
    <row r="241" spans="1:13" ht="27.95" customHeight="1" x14ac:dyDescent="0.15">
      <c r="A241" s="201"/>
      <c r="B241" s="80"/>
      <c r="C241" s="313"/>
      <c r="D241" s="314"/>
      <c r="E241" s="314"/>
      <c r="F241" s="307"/>
      <c r="G241" s="308"/>
      <c r="H241" s="632" t="s">
        <v>520</v>
      </c>
      <c r="I241" s="273"/>
      <c r="J241" s="61"/>
      <c r="K241" s="326">
        <f>SUM(K242)</f>
        <v>0</v>
      </c>
      <c r="L241" s="326">
        <f>SUM(L242)</f>
        <v>0</v>
      </c>
      <c r="M241" s="327">
        <f t="shared" si="3"/>
        <v>0</v>
      </c>
    </row>
    <row r="242" spans="1:13" ht="27.95" customHeight="1" x14ac:dyDescent="0.15">
      <c r="A242" s="201"/>
      <c r="B242" s="80"/>
      <c r="C242" s="313"/>
      <c r="D242" s="314"/>
      <c r="E242" s="314"/>
      <c r="F242" s="307"/>
      <c r="G242" s="308"/>
      <c r="H242" s="635"/>
      <c r="I242" s="265" t="s">
        <v>520</v>
      </c>
      <c r="J242" s="265"/>
      <c r="K242" s="326">
        <v>0</v>
      </c>
      <c r="L242" s="326">
        <v>0</v>
      </c>
      <c r="M242" s="327">
        <f t="shared" si="3"/>
        <v>0</v>
      </c>
    </row>
    <row r="243" spans="1:13" ht="27.95" customHeight="1" x14ac:dyDescent="0.15">
      <c r="A243" s="201"/>
      <c r="B243" s="80"/>
      <c r="C243" s="313"/>
      <c r="D243" s="314"/>
      <c r="E243" s="314"/>
      <c r="F243" s="307"/>
      <c r="G243" s="309"/>
      <c r="H243" s="745" t="s">
        <v>172</v>
      </c>
      <c r="I243" s="745"/>
      <c r="J243" s="745"/>
      <c r="K243" s="326">
        <f>SUM(K222+K225+K228+K230+K241)</f>
        <v>0</v>
      </c>
      <c r="L243" s="326">
        <f>SUM(L222+L225+L228+L230+L241)</f>
        <v>0</v>
      </c>
      <c r="M243" s="327">
        <f t="shared" si="3"/>
        <v>0</v>
      </c>
    </row>
    <row r="244" spans="1:13" ht="27.95" customHeight="1" x14ac:dyDescent="0.15">
      <c r="A244" s="201"/>
      <c r="B244" s="80"/>
      <c r="C244" s="313"/>
      <c r="D244" s="314"/>
      <c r="E244" s="314"/>
      <c r="F244" s="307"/>
      <c r="G244" s="708" t="s">
        <v>680</v>
      </c>
      <c r="H244" s="632" t="s">
        <v>521</v>
      </c>
      <c r="I244" s="273"/>
      <c r="J244" s="61"/>
      <c r="K244" s="326">
        <f>SUM(K245)</f>
        <v>0</v>
      </c>
      <c r="L244" s="326">
        <f>SUM(L245)</f>
        <v>0</v>
      </c>
      <c r="M244" s="327">
        <f t="shared" si="3"/>
        <v>0</v>
      </c>
    </row>
    <row r="245" spans="1:13" ht="27.95" customHeight="1" x14ac:dyDescent="0.15">
      <c r="A245" s="201"/>
      <c r="B245" s="80"/>
      <c r="C245" s="313"/>
      <c r="D245" s="314"/>
      <c r="E245" s="314"/>
      <c r="F245" s="307"/>
      <c r="G245" s="709"/>
      <c r="H245" s="635"/>
      <c r="I245" s="273" t="s">
        <v>521</v>
      </c>
      <c r="J245" s="61"/>
      <c r="K245" s="326">
        <v>0</v>
      </c>
      <c r="L245" s="326">
        <v>0</v>
      </c>
      <c r="M245" s="327">
        <f t="shared" si="3"/>
        <v>0</v>
      </c>
    </row>
    <row r="246" spans="1:13" ht="27.95" customHeight="1" x14ac:dyDescent="0.15">
      <c r="A246" s="201"/>
      <c r="B246" s="80"/>
      <c r="C246" s="313"/>
      <c r="D246" s="314"/>
      <c r="E246" s="314"/>
      <c r="F246" s="307"/>
      <c r="G246" s="709"/>
      <c r="H246" s="632" t="s">
        <v>522</v>
      </c>
      <c r="I246" s="273"/>
      <c r="J246" s="61"/>
      <c r="K246" s="326">
        <f>SUM(K247+K250)</f>
        <v>0</v>
      </c>
      <c r="L246" s="326">
        <f>SUM(L247+L250)</f>
        <v>0</v>
      </c>
      <c r="M246" s="327">
        <f t="shared" si="3"/>
        <v>0</v>
      </c>
    </row>
    <row r="247" spans="1:13" ht="27.95" customHeight="1" x14ac:dyDescent="0.15">
      <c r="A247" s="201"/>
      <c r="B247" s="80"/>
      <c r="C247" s="313"/>
      <c r="D247" s="314"/>
      <c r="E247" s="314"/>
      <c r="F247" s="307"/>
      <c r="G247" s="308"/>
      <c r="H247" s="633"/>
      <c r="I247" s="695" t="s">
        <v>523</v>
      </c>
      <c r="J247" s="61"/>
      <c r="K247" s="326">
        <f>SUM(K248+K249)</f>
        <v>0</v>
      </c>
      <c r="L247" s="326">
        <f>SUM(L248+L249)</f>
        <v>0</v>
      </c>
      <c r="M247" s="327">
        <f t="shared" si="3"/>
        <v>0</v>
      </c>
    </row>
    <row r="248" spans="1:13" ht="27.95" customHeight="1" x14ac:dyDescent="0.15">
      <c r="A248" s="201"/>
      <c r="B248" s="80"/>
      <c r="C248" s="313"/>
      <c r="D248" s="314"/>
      <c r="E248" s="314"/>
      <c r="F248" s="307"/>
      <c r="G248" s="308"/>
      <c r="H248" s="633"/>
      <c r="I248" s="696"/>
      <c r="J248" s="265" t="s">
        <v>524</v>
      </c>
      <c r="K248" s="326">
        <v>0</v>
      </c>
      <c r="L248" s="326">
        <v>0</v>
      </c>
      <c r="M248" s="327">
        <f t="shared" si="3"/>
        <v>0</v>
      </c>
    </row>
    <row r="249" spans="1:13" ht="27.95" customHeight="1" x14ac:dyDescent="0.15">
      <c r="A249" s="201"/>
      <c r="B249" s="80"/>
      <c r="C249" s="313"/>
      <c r="D249" s="314"/>
      <c r="E249" s="314"/>
      <c r="F249" s="307"/>
      <c r="G249" s="308"/>
      <c r="H249" s="633"/>
      <c r="I249" s="696"/>
      <c r="J249" s="265" t="s">
        <v>525</v>
      </c>
      <c r="K249" s="326">
        <v>0</v>
      </c>
      <c r="L249" s="326">
        <v>0</v>
      </c>
      <c r="M249" s="327">
        <f t="shared" si="3"/>
        <v>0</v>
      </c>
    </row>
    <row r="250" spans="1:13" ht="27.95" customHeight="1" x14ac:dyDescent="0.15">
      <c r="A250" s="201"/>
      <c r="B250" s="80"/>
      <c r="C250" s="313"/>
      <c r="D250" s="314"/>
      <c r="E250" s="314"/>
      <c r="F250" s="307"/>
      <c r="G250" s="308"/>
      <c r="H250" s="633"/>
      <c r="I250" s="695" t="s">
        <v>179</v>
      </c>
      <c r="J250" s="265"/>
      <c r="K250" s="326">
        <f>SUM(K251+K252+K253+K254)</f>
        <v>0</v>
      </c>
      <c r="L250" s="326">
        <f>SUM(L251+L252+L253+L254)</f>
        <v>0</v>
      </c>
      <c r="M250" s="327">
        <f t="shared" si="3"/>
        <v>0</v>
      </c>
    </row>
    <row r="251" spans="1:13" ht="27.95" customHeight="1" x14ac:dyDescent="0.15">
      <c r="A251" s="201"/>
      <c r="B251" s="80"/>
      <c r="C251" s="313"/>
      <c r="D251" s="314"/>
      <c r="E251" s="314"/>
      <c r="F251" s="307"/>
      <c r="G251" s="308"/>
      <c r="H251" s="633"/>
      <c r="I251" s="696"/>
      <c r="J251" s="265" t="s">
        <v>525</v>
      </c>
      <c r="K251" s="326">
        <v>0</v>
      </c>
      <c r="L251" s="326">
        <v>0</v>
      </c>
      <c r="M251" s="327">
        <f t="shared" si="3"/>
        <v>0</v>
      </c>
    </row>
    <row r="252" spans="1:13" ht="27.95" customHeight="1" x14ac:dyDescent="0.15">
      <c r="A252" s="201"/>
      <c r="B252" s="80"/>
      <c r="C252" s="313"/>
      <c r="D252" s="314"/>
      <c r="E252" s="314"/>
      <c r="F252" s="307"/>
      <c r="G252" s="308"/>
      <c r="H252" s="633"/>
      <c r="I252" s="696"/>
      <c r="J252" s="265" t="s">
        <v>527</v>
      </c>
      <c r="K252" s="326">
        <v>0</v>
      </c>
      <c r="L252" s="326">
        <v>0</v>
      </c>
      <c r="M252" s="327">
        <f t="shared" si="3"/>
        <v>0</v>
      </c>
    </row>
    <row r="253" spans="1:13" ht="27.95" customHeight="1" x14ac:dyDescent="0.15">
      <c r="A253" s="201"/>
      <c r="B253" s="80"/>
      <c r="C253" s="313"/>
      <c r="D253" s="314"/>
      <c r="E253" s="314"/>
      <c r="F253" s="307"/>
      <c r="G253" s="308"/>
      <c r="H253" s="633"/>
      <c r="I253" s="696"/>
      <c r="J253" s="265" t="s">
        <v>183</v>
      </c>
      <c r="K253" s="326">
        <v>0</v>
      </c>
      <c r="L253" s="326">
        <v>0</v>
      </c>
      <c r="M253" s="327">
        <f t="shared" si="3"/>
        <v>0</v>
      </c>
    </row>
    <row r="254" spans="1:13" ht="27.95" customHeight="1" x14ac:dyDescent="0.15">
      <c r="A254" s="201"/>
      <c r="B254" s="80"/>
      <c r="C254" s="313"/>
      <c r="D254" s="314"/>
      <c r="E254" s="314"/>
      <c r="F254" s="307"/>
      <c r="G254" s="308"/>
      <c r="H254" s="633"/>
      <c r="I254" s="696"/>
      <c r="J254" s="265" t="s">
        <v>528</v>
      </c>
      <c r="K254" s="326">
        <f>SUM(K255+K256)</f>
        <v>0</v>
      </c>
      <c r="L254" s="326">
        <f>SUM(L255+L256)</f>
        <v>0</v>
      </c>
      <c r="M254" s="327">
        <f t="shared" si="3"/>
        <v>0</v>
      </c>
    </row>
    <row r="255" spans="1:13" ht="27.95" customHeight="1" x14ac:dyDescent="0.15">
      <c r="A255" s="201"/>
      <c r="B255" s="80"/>
      <c r="C255" s="313"/>
      <c r="D255" s="314"/>
      <c r="E255" s="314"/>
      <c r="F255" s="307"/>
      <c r="G255" s="308"/>
      <c r="H255" s="633"/>
      <c r="I255" s="696"/>
      <c r="J255" s="265" t="s">
        <v>602</v>
      </c>
      <c r="K255" s="326">
        <v>0</v>
      </c>
      <c r="L255" s="326">
        <v>0</v>
      </c>
      <c r="M255" s="327">
        <f t="shared" si="3"/>
        <v>0</v>
      </c>
    </row>
    <row r="256" spans="1:13" ht="27.95" customHeight="1" x14ac:dyDescent="0.15">
      <c r="A256" s="201"/>
      <c r="B256" s="80"/>
      <c r="C256" s="313"/>
      <c r="D256" s="314"/>
      <c r="E256" s="314"/>
      <c r="F256" s="310"/>
      <c r="G256" s="309"/>
      <c r="H256" s="635"/>
      <c r="I256" s="697"/>
      <c r="J256" s="265" t="s">
        <v>603</v>
      </c>
      <c r="K256" s="326">
        <v>0</v>
      </c>
      <c r="L256" s="326">
        <v>0</v>
      </c>
      <c r="M256" s="327">
        <f t="shared" si="3"/>
        <v>0</v>
      </c>
    </row>
    <row r="257" spans="1:13" ht="27.95" customHeight="1" x14ac:dyDescent="0.15">
      <c r="A257" s="201"/>
      <c r="B257" s="80"/>
      <c r="C257" s="313"/>
      <c r="D257" s="314"/>
      <c r="E257" s="314"/>
      <c r="F257" s="307"/>
      <c r="G257" s="308"/>
      <c r="H257" s="632" t="s">
        <v>529</v>
      </c>
      <c r="I257" s="273"/>
      <c r="J257" s="61"/>
      <c r="K257" s="326">
        <f>SUM(K258)</f>
        <v>0</v>
      </c>
      <c r="L257" s="326">
        <f>SUM(L258)</f>
        <v>0</v>
      </c>
      <c r="M257" s="327">
        <f t="shared" si="3"/>
        <v>0</v>
      </c>
    </row>
    <row r="258" spans="1:13" ht="27.95" customHeight="1" x14ac:dyDescent="0.15">
      <c r="A258" s="201"/>
      <c r="B258" s="80"/>
      <c r="C258" s="313"/>
      <c r="D258" s="314"/>
      <c r="E258" s="314"/>
      <c r="F258" s="307"/>
      <c r="G258" s="308"/>
      <c r="H258" s="635"/>
      <c r="I258" s="273" t="s">
        <v>529</v>
      </c>
      <c r="J258" s="61"/>
      <c r="K258" s="326">
        <v>0</v>
      </c>
      <c r="L258" s="326">
        <v>0</v>
      </c>
      <c r="M258" s="327">
        <f t="shared" si="3"/>
        <v>0</v>
      </c>
    </row>
    <row r="259" spans="1:13" ht="27.95" customHeight="1" x14ac:dyDescent="0.15">
      <c r="A259" s="201"/>
      <c r="B259" s="80"/>
      <c r="C259" s="313"/>
      <c r="D259" s="314"/>
      <c r="E259" s="314"/>
      <c r="F259" s="307"/>
      <c r="G259" s="308"/>
      <c r="H259" s="706" t="s">
        <v>530</v>
      </c>
      <c r="I259" s="273"/>
      <c r="J259" s="61"/>
      <c r="K259" s="326">
        <f>SUM(K260)</f>
        <v>0</v>
      </c>
      <c r="L259" s="326">
        <f>SUM(L260)</f>
        <v>0</v>
      </c>
      <c r="M259" s="327">
        <f t="shared" si="3"/>
        <v>0</v>
      </c>
    </row>
    <row r="260" spans="1:13" ht="27.95" customHeight="1" x14ac:dyDescent="0.15">
      <c r="A260" s="201"/>
      <c r="B260" s="80"/>
      <c r="C260" s="313"/>
      <c r="D260" s="314"/>
      <c r="E260" s="314"/>
      <c r="F260" s="307"/>
      <c r="G260" s="308"/>
      <c r="H260" s="707"/>
      <c r="I260" s="265" t="s">
        <v>530</v>
      </c>
      <c r="J260" s="61"/>
      <c r="K260" s="326">
        <v>0</v>
      </c>
      <c r="L260" s="326">
        <v>0</v>
      </c>
      <c r="M260" s="327">
        <f t="shared" si="3"/>
        <v>0</v>
      </c>
    </row>
    <row r="261" spans="1:13" ht="27.95" customHeight="1" x14ac:dyDescent="0.15">
      <c r="A261" s="201"/>
      <c r="B261" s="80"/>
      <c r="C261" s="313"/>
      <c r="D261" s="314"/>
      <c r="E261" s="314"/>
      <c r="F261" s="307"/>
      <c r="G261" s="308"/>
      <c r="H261" s="632" t="s">
        <v>531</v>
      </c>
      <c r="I261" s="273"/>
      <c r="J261" s="61"/>
      <c r="K261" s="326">
        <f>SUM(K262)</f>
        <v>0</v>
      </c>
      <c r="L261" s="326">
        <f>SUM(L262)</f>
        <v>0</v>
      </c>
      <c r="M261" s="327">
        <f t="shared" ref="M261:M324" si="4">SUM(K261-L261)</f>
        <v>0</v>
      </c>
    </row>
    <row r="262" spans="1:13" ht="27.95" customHeight="1" x14ac:dyDescent="0.15">
      <c r="A262" s="201"/>
      <c r="B262" s="80"/>
      <c r="C262" s="313"/>
      <c r="D262" s="314"/>
      <c r="E262" s="314"/>
      <c r="F262" s="307"/>
      <c r="G262" s="308"/>
      <c r="H262" s="635"/>
      <c r="I262" s="265" t="s">
        <v>531</v>
      </c>
      <c r="J262" s="61"/>
      <c r="K262" s="326">
        <v>0</v>
      </c>
      <c r="L262" s="326">
        <v>0</v>
      </c>
      <c r="M262" s="327">
        <f t="shared" si="4"/>
        <v>0</v>
      </c>
    </row>
    <row r="263" spans="1:13" ht="27.95" customHeight="1" x14ac:dyDescent="0.15">
      <c r="A263" s="201"/>
      <c r="B263" s="80"/>
      <c r="C263" s="313"/>
      <c r="D263" s="314"/>
      <c r="E263" s="314"/>
      <c r="F263" s="307"/>
      <c r="G263" s="309"/>
      <c r="H263" s="745" t="s">
        <v>191</v>
      </c>
      <c r="I263" s="745"/>
      <c r="J263" s="745"/>
      <c r="K263" s="326">
        <f>SUM(K244+K246+K257+K259+K261)</f>
        <v>0</v>
      </c>
      <c r="L263" s="326">
        <f>SUM(L244+L246+L257+L259+L261)</f>
        <v>0</v>
      </c>
      <c r="M263" s="327">
        <f t="shared" si="4"/>
        <v>0</v>
      </c>
    </row>
    <row r="264" spans="1:13" ht="27.95" customHeight="1" x14ac:dyDescent="0.15">
      <c r="A264" s="201"/>
      <c r="B264" s="80"/>
      <c r="C264" s="313"/>
      <c r="D264" s="314"/>
      <c r="E264" s="314"/>
      <c r="F264" s="310"/>
      <c r="G264" s="28"/>
      <c r="H264" s="745" t="s">
        <v>192</v>
      </c>
      <c r="I264" s="745"/>
      <c r="J264" s="745"/>
      <c r="K264" s="326">
        <f>SUM(K243-K263)</f>
        <v>0</v>
      </c>
      <c r="L264" s="326">
        <f>SUM(L243-L263)</f>
        <v>0</v>
      </c>
      <c r="M264" s="327">
        <f t="shared" si="4"/>
        <v>0</v>
      </c>
    </row>
    <row r="265" spans="1:13" ht="27.95" customHeight="1" x14ac:dyDescent="0.15">
      <c r="A265" s="201"/>
      <c r="B265" s="80"/>
      <c r="C265" s="313"/>
      <c r="D265" s="314"/>
      <c r="E265" s="314"/>
      <c r="F265" s="739" t="s">
        <v>697</v>
      </c>
      <c r="G265" s="708" t="s">
        <v>4</v>
      </c>
      <c r="H265" s="632" t="s">
        <v>533</v>
      </c>
      <c r="I265" s="273"/>
      <c r="J265" s="61"/>
      <c r="K265" s="326">
        <f>SUM(K266)</f>
        <v>0</v>
      </c>
      <c r="L265" s="326">
        <f>SUM(L266)</f>
        <v>0</v>
      </c>
      <c r="M265" s="327">
        <f t="shared" si="4"/>
        <v>0</v>
      </c>
    </row>
    <row r="266" spans="1:13" ht="27.95" customHeight="1" x14ac:dyDescent="0.15">
      <c r="A266" s="201"/>
      <c r="B266" s="80"/>
      <c r="C266" s="313"/>
      <c r="D266" s="314"/>
      <c r="E266" s="314"/>
      <c r="F266" s="701"/>
      <c r="G266" s="709"/>
      <c r="H266" s="635"/>
      <c r="I266" s="273" t="s">
        <v>533</v>
      </c>
      <c r="J266" s="61"/>
      <c r="K266" s="326">
        <v>0</v>
      </c>
      <c r="L266" s="326">
        <v>0</v>
      </c>
      <c r="M266" s="327">
        <f t="shared" si="4"/>
        <v>0</v>
      </c>
    </row>
    <row r="267" spans="1:13" ht="27.95" customHeight="1" x14ac:dyDescent="0.15">
      <c r="A267" s="201"/>
      <c r="B267" s="80"/>
      <c r="C267" s="313"/>
      <c r="D267" s="314"/>
      <c r="E267" s="314"/>
      <c r="F267" s="701"/>
      <c r="G267" s="709"/>
      <c r="H267" s="632" t="s">
        <v>577</v>
      </c>
      <c r="I267" s="273"/>
      <c r="J267" s="61"/>
      <c r="K267" s="326">
        <f>SUM(K268+K269+K270)</f>
        <v>0</v>
      </c>
      <c r="L267" s="326">
        <f>SUM(L268+L269+L270)</f>
        <v>0</v>
      </c>
      <c r="M267" s="327">
        <f t="shared" si="4"/>
        <v>0</v>
      </c>
    </row>
    <row r="268" spans="1:13" ht="27.95" customHeight="1" x14ac:dyDescent="0.15">
      <c r="A268" s="201"/>
      <c r="B268" s="80"/>
      <c r="C268" s="313"/>
      <c r="D268" s="314"/>
      <c r="E268" s="314"/>
      <c r="F268" s="701"/>
      <c r="G268" s="709"/>
      <c r="H268" s="633"/>
      <c r="I268" s="273" t="s">
        <v>535</v>
      </c>
      <c r="J268" s="61"/>
      <c r="K268" s="326">
        <v>0</v>
      </c>
      <c r="L268" s="326">
        <v>0</v>
      </c>
      <c r="M268" s="327">
        <f t="shared" si="4"/>
        <v>0</v>
      </c>
    </row>
    <row r="269" spans="1:13" ht="27.95" customHeight="1" x14ac:dyDescent="0.15">
      <c r="A269" s="201"/>
      <c r="B269" s="80"/>
      <c r="C269" s="313"/>
      <c r="D269" s="314"/>
      <c r="E269" s="314"/>
      <c r="F269" s="701"/>
      <c r="G269" s="709"/>
      <c r="H269" s="633"/>
      <c r="I269" s="273" t="s">
        <v>536</v>
      </c>
      <c r="J269" s="61"/>
      <c r="K269" s="326">
        <v>0</v>
      </c>
      <c r="L269" s="326">
        <v>0</v>
      </c>
      <c r="M269" s="327">
        <f t="shared" si="4"/>
        <v>0</v>
      </c>
    </row>
    <row r="270" spans="1:13" ht="27.95" customHeight="1" x14ac:dyDescent="0.15">
      <c r="A270" s="201"/>
      <c r="B270" s="80"/>
      <c r="C270" s="313"/>
      <c r="D270" s="314"/>
      <c r="E270" s="314"/>
      <c r="F270" s="701"/>
      <c r="G270" s="709"/>
      <c r="H270" s="633"/>
      <c r="I270" s="695" t="s">
        <v>578</v>
      </c>
      <c r="J270" s="61"/>
      <c r="K270" s="326">
        <f>SUM(K271+K272+K273)</f>
        <v>0</v>
      </c>
      <c r="L270" s="326">
        <f>SUM(L271+L272+L273)</f>
        <v>0</v>
      </c>
      <c r="M270" s="327">
        <f t="shared" si="4"/>
        <v>0</v>
      </c>
    </row>
    <row r="271" spans="1:13" ht="27.95" customHeight="1" x14ac:dyDescent="0.15">
      <c r="A271" s="201"/>
      <c r="B271" s="80"/>
      <c r="C271" s="313"/>
      <c r="D271" s="314"/>
      <c r="E271" s="314"/>
      <c r="F271" s="701"/>
      <c r="G271" s="709"/>
      <c r="H271" s="633"/>
      <c r="I271" s="696"/>
      <c r="J271" s="265" t="s">
        <v>537</v>
      </c>
      <c r="K271" s="326">
        <v>0</v>
      </c>
      <c r="L271" s="326">
        <v>0</v>
      </c>
      <c r="M271" s="327">
        <f t="shared" si="4"/>
        <v>0</v>
      </c>
    </row>
    <row r="272" spans="1:13" ht="27.95" customHeight="1" x14ac:dyDescent="0.15">
      <c r="A272" s="201"/>
      <c r="B272" s="80"/>
      <c r="C272" s="313"/>
      <c r="D272" s="314"/>
      <c r="E272" s="314"/>
      <c r="F272" s="701"/>
      <c r="G272" s="709"/>
      <c r="H272" s="633"/>
      <c r="I272" s="696"/>
      <c r="J272" s="265" t="s">
        <v>538</v>
      </c>
      <c r="K272" s="326">
        <v>0</v>
      </c>
      <c r="L272" s="326">
        <v>0</v>
      </c>
      <c r="M272" s="327">
        <f t="shared" si="4"/>
        <v>0</v>
      </c>
    </row>
    <row r="273" spans="1:13" ht="27.95" customHeight="1" x14ac:dyDescent="0.15">
      <c r="A273" s="201"/>
      <c r="B273" s="80"/>
      <c r="C273" s="313"/>
      <c r="D273" s="314"/>
      <c r="E273" s="314"/>
      <c r="F273" s="701"/>
      <c r="G273" s="709"/>
      <c r="H273" s="635"/>
      <c r="I273" s="697"/>
      <c r="J273" s="265" t="s">
        <v>534</v>
      </c>
      <c r="K273" s="326">
        <v>0</v>
      </c>
      <c r="L273" s="326">
        <v>0</v>
      </c>
      <c r="M273" s="327">
        <f t="shared" si="4"/>
        <v>0</v>
      </c>
    </row>
    <row r="274" spans="1:13" ht="27.95" customHeight="1" x14ac:dyDescent="0.15">
      <c r="A274" s="201"/>
      <c r="B274" s="80"/>
      <c r="C274" s="313"/>
      <c r="D274" s="314"/>
      <c r="E274" s="314"/>
      <c r="F274" s="290"/>
      <c r="G274" s="709"/>
      <c r="H274" s="632" t="s">
        <v>210</v>
      </c>
      <c r="I274" s="273"/>
      <c r="J274" s="61"/>
      <c r="K274" s="326">
        <f>SUM(K275)</f>
        <v>0</v>
      </c>
      <c r="L274" s="326">
        <f>SUM(L275)</f>
        <v>0</v>
      </c>
      <c r="M274" s="327">
        <f t="shared" si="4"/>
        <v>0</v>
      </c>
    </row>
    <row r="275" spans="1:13" ht="27.95" customHeight="1" x14ac:dyDescent="0.15">
      <c r="A275" s="201"/>
      <c r="B275" s="80"/>
      <c r="C275" s="313"/>
      <c r="D275" s="314"/>
      <c r="E275" s="314"/>
      <c r="F275" s="290"/>
      <c r="G275" s="709"/>
      <c r="H275" s="635"/>
      <c r="I275" s="273" t="s">
        <v>210</v>
      </c>
      <c r="J275" s="61"/>
      <c r="K275" s="326">
        <v>0</v>
      </c>
      <c r="L275" s="326">
        <v>0</v>
      </c>
      <c r="M275" s="327">
        <f t="shared" si="4"/>
        <v>0</v>
      </c>
    </row>
    <row r="276" spans="1:13" ht="27.95" customHeight="1" x14ac:dyDescent="0.15">
      <c r="A276" s="201"/>
      <c r="B276" s="80"/>
      <c r="C276" s="313"/>
      <c r="D276" s="314"/>
      <c r="E276" s="314"/>
      <c r="F276" s="290"/>
      <c r="G276" s="709"/>
      <c r="H276" s="632" t="s">
        <v>539</v>
      </c>
      <c r="I276" s="273"/>
      <c r="J276" s="61"/>
      <c r="K276" s="326">
        <f>SUM(K277)</f>
        <v>0</v>
      </c>
      <c r="L276" s="326">
        <f>SUM(L277)</f>
        <v>0</v>
      </c>
      <c r="M276" s="327">
        <f t="shared" si="4"/>
        <v>0</v>
      </c>
    </row>
    <row r="277" spans="1:13" ht="27.95" customHeight="1" x14ac:dyDescent="0.15">
      <c r="A277" s="201"/>
      <c r="B277" s="80"/>
      <c r="C277" s="313"/>
      <c r="D277" s="314"/>
      <c r="E277" s="314"/>
      <c r="F277" s="290"/>
      <c r="G277" s="709"/>
      <c r="H277" s="635"/>
      <c r="I277" s="273" t="s">
        <v>539</v>
      </c>
      <c r="J277" s="61"/>
      <c r="K277" s="326">
        <v>0</v>
      </c>
      <c r="L277" s="326">
        <v>0</v>
      </c>
      <c r="M277" s="327">
        <f t="shared" si="4"/>
        <v>0</v>
      </c>
    </row>
    <row r="278" spans="1:13" ht="27.95" customHeight="1" x14ac:dyDescent="0.15">
      <c r="A278" s="201"/>
      <c r="B278" s="80"/>
      <c r="C278" s="313"/>
      <c r="D278" s="314"/>
      <c r="E278" s="314"/>
      <c r="F278" s="290"/>
      <c r="G278" s="709"/>
      <c r="H278" s="632" t="s">
        <v>540</v>
      </c>
      <c r="I278" s="273"/>
      <c r="J278" s="61"/>
      <c r="K278" s="326">
        <f>SUM(K279)</f>
        <v>0</v>
      </c>
      <c r="L278" s="326">
        <f>SUM(L279)</f>
        <v>0</v>
      </c>
      <c r="M278" s="327">
        <f t="shared" si="4"/>
        <v>0</v>
      </c>
    </row>
    <row r="279" spans="1:13" ht="27.95" customHeight="1" x14ac:dyDescent="0.15">
      <c r="A279" s="201"/>
      <c r="B279" s="80"/>
      <c r="C279" s="313"/>
      <c r="D279" s="314"/>
      <c r="E279" s="314"/>
      <c r="F279" s="290"/>
      <c r="G279" s="709"/>
      <c r="H279" s="635"/>
      <c r="I279" s="273" t="s">
        <v>540</v>
      </c>
      <c r="J279" s="61"/>
      <c r="K279" s="326">
        <v>0</v>
      </c>
      <c r="L279" s="326">
        <v>0</v>
      </c>
      <c r="M279" s="327">
        <f t="shared" si="4"/>
        <v>0</v>
      </c>
    </row>
    <row r="280" spans="1:13" ht="27.95" customHeight="1" x14ac:dyDescent="0.15">
      <c r="A280" s="201"/>
      <c r="B280" s="80"/>
      <c r="C280" s="313"/>
      <c r="D280" s="314"/>
      <c r="E280" s="314"/>
      <c r="F280" s="290"/>
      <c r="G280" s="709"/>
      <c r="H280" s="632" t="s">
        <v>579</v>
      </c>
      <c r="I280" s="273"/>
      <c r="J280" s="61"/>
      <c r="K280" s="326">
        <f>SUM(K281)</f>
        <v>0</v>
      </c>
      <c r="L280" s="326">
        <f>SUM(L281)</f>
        <v>0</v>
      </c>
      <c r="M280" s="327">
        <f t="shared" si="4"/>
        <v>0</v>
      </c>
    </row>
    <row r="281" spans="1:13" ht="27.95" customHeight="1" x14ac:dyDescent="0.15">
      <c r="A281" s="201"/>
      <c r="B281" s="80"/>
      <c r="C281" s="313"/>
      <c r="D281" s="314"/>
      <c r="E281" s="314"/>
      <c r="F281" s="290"/>
      <c r="G281" s="709"/>
      <c r="H281" s="635"/>
      <c r="I281" s="265" t="s">
        <v>579</v>
      </c>
      <c r="J281" s="61"/>
      <c r="K281" s="326">
        <v>0</v>
      </c>
      <c r="L281" s="326">
        <v>0</v>
      </c>
      <c r="M281" s="327">
        <f t="shared" si="4"/>
        <v>0</v>
      </c>
    </row>
    <row r="282" spans="1:13" ht="27.95" customHeight="1" x14ac:dyDescent="0.15">
      <c r="A282" s="201"/>
      <c r="B282" s="80"/>
      <c r="C282" s="313"/>
      <c r="D282" s="314"/>
      <c r="E282" s="314"/>
      <c r="F282" s="290"/>
      <c r="G282" s="709"/>
      <c r="H282" s="632" t="s">
        <v>580</v>
      </c>
      <c r="I282" s="273"/>
      <c r="J282" s="61"/>
      <c r="K282" s="326">
        <f>SUM(K283)</f>
        <v>0</v>
      </c>
      <c r="L282" s="326">
        <f>SUM(L283)</f>
        <v>0</v>
      </c>
      <c r="M282" s="327">
        <f t="shared" si="4"/>
        <v>0</v>
      </c>
    </row>
    <row r="283" spans="1:13" ht="27.95" customHeight="1" x14ac:dyDescent="0.15">
      <c r="A283" s="201"/>
      <c r="B283" s="80"/>
      <c r="C283" s="313"/>
      <c r="D283" s="314"/>
      <c r="E283" s="314"/>
      <c r="F283" s="290"/>
      <c r="G283" s="709"/>
      <c r="H283" s="635"/>
      <c r="I283" s="265" t="s">
        <v>580</v>
      </c>
      <c r="J283" s="61"/>
      <c r="K283" s="326">
        <v>0</v>
      </c>
      <c r="L283" s="326">
        <v>0</v>
      </c>
      <c r="M283" s="327">
        <f t="shared" si="4"/>
        <v>0</v>
      </c>
    </row>
    <row r="284" spans="1:13" ht="27.95" customHeight="1" x14ac:dyDescent="0.15">
      <c r="A284" s="201"/>
      <c r="B284" s="80"/>
      <c r="C284" s="313"/>
      <c r="D284" s="314"/>
      <c r="E284" s="314"/>
      <c r="F284" s="290"/>
      <c r="G284" s="709"/>
      <c r="H284" s="632" t="s">
        <v>542</v>
      </c>
      <c r="I284" s="273"/>
      <c r="J284" s="61"/>
      <c r="K284" s="326">
        <f>SUM(K285)</f>
        <v>0</v>
      </c>
      <c r="L284" s="326">
        <f>SUM(L285)</f>
        <v>0</v>
      </c>
      <c r="M284" s="327">
        <f t="shared" si="4"/>
        <v>0</v>
      </c>
    </row>
    <row r="285" spans="1:13" ht="27.95" customHeight="1" x14ac:dyDescent="0.15">
      <c r="A285" s="201"/>
      <c r="B285" s="80"/>
      <c r="C285" s="313"/>
      <c r="D285" s="314"/>
      <c r="E285" s="314"/>
      <c r="F285" s="290"/>
      <c r="G285" s="709"/>
      <c r="H285" s="635"/>
      <c r="I285" s="273" t="s">
        <v>542</v>
      </c>
      <c r="J285" s="61"/>
      <c r="K285" s="326">
        <v>0</v>
      </c>
      <c r="L285" s="326">
        <v>0</v>
      </c>
      <c r="M285" s="327">
        <f t="shared" si="4"/>
        <v>0</v>
      </c>
    </row>
    <row r="286" spans="1:13" ht="27.95" customHeight="1" x14ac:dyDescent="0.15">
      <c r="A286" s="201"/>
      <c r="B286" s="80"/>
      <c r="C286" s="313"/>
      <c r="D286" s="314"/>
      <c r="E286" s="314"/>
      <c r="F286" s="290"/>
      <c r="G286" s="709"/>
      <c r="H286" s="632" t="s">
        <v>543</v>
      </c>
      <c r="I286" s="273"/>
      <c r="J286" s="61"/>
      <c r="K286" s="326">
        <f>SUM(K287)</f>
        <v>0</v>
      </c>
      <c r="L286" s="326">
        <f>SUM(L287)</f>
        <v>0</v>
      </c>
      <c r="M286" s="327">
        <f t="shared" si="4"/>
        <v>0</v>
      </c>
    </row>
    <row r="287" spans="1:13" ht="27.95" customHeight="1" x14ac:dyDescent="0.15">
      <c r="A287" s="201"/>
      <c r="B287" s="80"/>
      <c r="C287" s="313"/>
      <c r="D287" s="314"/>
      <c r="E287" s="314"/>
      <c r="F287" s="290"/>
      <c r="G287" s="709"/>
      <c r="H287" s="635"/>
      <c r="I287" s="273" t="s">
        <v>543</v>
      </c>
      <c r="J287" s="61"/>
      <c r="K287" s="326">
        <v>0</v>
      </c>
      <c r="L287" s="326">
        <v>0</v>
      </c>
      <c r="M287" s="327">
        <f t="shared" si="4"/>
        <v>0</v>
      </c>
    </row>
    <row r="288" spans="1:13" ht="27.95" customHeight="1" x14ac:dyDescent="0.15">
      <c r="A288" s="201"/>
      <c r="B288" s="80"/>
      <c r="C288" s="313"/>
      <c r="D288" s="314"/>
      <c r="E288" s="314"/>
      <c r="F288" s="290"/>
      <c r="G288" s="709"/>
      <c r="H288" s="632" t="s">
        <v>544</v>
      </c>
      <c r="I288" s="273"/>
      <c r="J288" s="61"/>
      <c r="K288" s="326">
        <f>SUM(K289)</f>
        <v>0</v>
      </c>
      <c r="L288" s="326">
        <f>SUM(L289)</f>
        <v>0</v>
      </c>
      <c r="M288" s="327">
        <f t="shared" si="4"/>
        <v>0</v>
      </c>
    </row>
    <row r="289" spans="1:13" ht="27.95" customHeight="1" x14ac:dyDescent="0.15">
      <c r="A289" s="201"/>
      <c r="B289" s="80"/>
      <c r="C289" s="313"/>
      <c r="D289" s="314"/>
      <c r="E289" s="314"/>
      <c r="F289" s="290"/>
      <c r="G289" s="709"/>
      <c r="H289" s="635"/>
      <c r="I289" s="273" t="s">
        <v>544</v>
      </c>
      <c r="J289" s="61"/>
      <c r="K289" s="326">
        <v>0</v>
      </c>
      <c r="L289" s="326">
        <v>0</v>
      </c>
      <c r="M289" s="327">
        <f t="shared" si="4"/>
        <v>0</v>
      </c>
    </row>
    <row r="290" spans="1:13" ht="27.95" customHeight="1" x14ac:dyDescent="0.15">
      <c r="A290" s="201"/>
      <c r="B290" s="80"/>
      <c r="C290" s="313"/>
      <c r="D290" s="314"/>
      <c r="E290" s="314"/>
      <c r="F290" s="290"/>
      <c r="G290" s="709"/>
      <c r="H290" s="632" t="s">
        <v>545</v>
      </c>
      <c r="I290" s="273"/>
      <c r="J290" s="61"/>
      <c r="K290" s="326">
        <f>SUM(K291+K292)</f>
        <v>0</v>
      </c>
      <c r="L290" s="326">
        <f>SUM(L291+L292)</f>
        <v>0</v>
      </c>
      <c r="M290" s="327">
        <f t="shared" si="4"/>
        <v>0</v>
      </c>
    </row>
    <row r="291" spans="1:13" ht="27.95" customHeight="1" x14ac:dyDescent="0.15">
      <c r="A291" s="201"/>
      <c r="B291" s="80"/>
      <c r="C291" s="313"/>
      <c r="D291" s="314"/>
      <c r="E291" s="314"/>
      <c r="F291" s="290"/>
      <c r="G291" s="709"/>
      <c r="H291" s="633"/>
      <c r="I291" s="265" t="s">
        <v>547</v>
      </c>
      <c r="J291" s="61"/>
      <c r="K291" s="326">
        <v>0</v>
      </c>
      <c r="L291" s="326">
        <v>0</v>
      </c>
      <c r="M291" s="327">
        <f t="shared" si="4"/>
        <v>0</v>
      </c>
    </row>
    <row r="292" spans="1:13" ht="27.95" customHeight="1" x14ac:dyDescent="0.15">
      <c r="A292" s="201"/>
      <c r="B292" s="80"/>
      <c r="C292" s="313"/>
      <c r="D292" s="314"/>
      <c r="E292" s="314"/>
      <c r="F292" s="290"/>
      <c r="G292" s="709"/>
      <c r="H292" s="635"/>
      <c r="I292" s="273" t="s">
        <v>209</v>
      </c>
      <c r="J292" s="61"/>
      <c r="K292" s="326">
        <v>0</v>
      </c>
      <c r="L292" s="326">
        <v>0</v>
      </c>
      <c r="M292" s="327">
        <f t="shared" si="4"/>
        <v>0</v>
      </c>
    </row>
    <row r="293" spans="1:13" ht="27.95" customHeight="1" x14ac:dyDescent="0.15">
      <c r="A293" s="201"/>
      <c r="B293" s="80"/>
      <c r="C293" s="313"/>
      <c r="D293" s="314"/>
      <c r="E293" s="314"/>
      <c r="F293" s="291"/>
      <c r="G293" s="726"/>
      <c r="H293" s="745" t="s">
        <v>711</v>
      </c>
      <c r="I293" s="745"/>
      <c r="J293" s="745"/>
      <c r="K293" s="326">
        <f>SUM(K265+K267+K274+K276+K278+K280+K282+K284+K286+K288+K290)</f>
        <v>0</v>
      </c>
      <c r="L293" s="326">
        <f>SUM(L265+L267+L274+L276+L278+L280+L282+L284+L286+L288+L290)</f>
        <v>0</v>
      </c>
      <c r="M293" s="327">
        <f t="shared" si="4"/>
        <v>0</v>
      </c>
    </row>
    <row r="294" spans="1:13" ht="27.95" customHeight="1" x14ac:dyDescent="0.15">
      <c r="A294" s="201"/>
      <c r="B294" s="80"/>
      <c r="C294" s="313"/>
      <c r="D294" s="314"/>
      <c r="E294" s="314"/>
      <c r="F294" s="290"/>
      <c r="G294" s="709" t="s">
        <v>680</v>
      </c>
      <c r="H294" s="632" t="s">
        <v>582</v>
      </c>
      <c r="I294" s="273"/>
      <c r="J294" s="61"/>
      <c r="K294" s="326">
        <f>SUM(K295)</f>
        <v>0</v>
      </c>
      <c r="L294" s="326">
        <f>SUM(L295)</f>
        <v>0</v>
      </c>
      <c r="M294" s="327">
        <f t="shared" si="4"/>
        <v>0</v>
      </c>
    </row>
    <row r="295" spans="1:13" ht="27.95" customHeight="1" x14ac:dyDescent="0.15">
      <c r="A295" s="201"/>
      <c r="B295" s="80"/>
      <c r="C295" s="313"/>
      <c r="D295" s="314"/>
      <c r="E295" s="314"/>
      <c r="F295" s="290"/>
      <c r="G295" s="709"/>
      <c r="H295" s="635"/>
      <c r="I295" s="61" t="s">
        <v>582</v>
      </c>
      <c r="J295" s="61"/>
      <c r="K295" s="326">
        <v>0</v>
      </c>
      <c r="L295" s="326">
        <v>0</v>
      </c>
      <c r="M295" s="327">
        <f t="shared" si="4"/>
        <v>0</v>
      </c>
    </row>
    <row r="296" spans="1:13" ht="27.95" customHeight="1" x14ac:dyDescent="0.15">
      <c r="A296" s="201"/>
      <c r="B296" s="80"/>
      <c r="C296" s="313"/>
      <c r="D296" s="314"/>
      <c r="E296" s="314"/>
      <c r="F296" s="290"/>
      <c r="G296" s="709"/>
      <c r="H296" s="632" t="s">
        <v>221</v>
      </c>
      <c r="I296" s="273"/>
      <c r="J296" s="61"/>
      <c r="K296" s="326">
        <f>SUM(K297)</f>
        <v>0</v>
      </c>
      <c r="L296" s="326">
        <f>SUM(L297)</f>
        <v>0</v>
      </c>
      <c r="M296" s="327">
        <f t="shared" si="4"/>
        <v>0</v>
      </c>
    </row>
    <row r="297" spans="1:13" ht="27.95" customHeight="1" x14ac:dyDescent="0.15">
      <c r="A297" s="201"/>
      <c r="B297" s="80"/>
      <c r="C297" s="313"/>
      <c r="D297" s="314"/>
      <c r="E297" s="314"/>
      <c r="F297" s="290"/>
      <c r="G297" s="709"/>
      <c r="H297" s="635"/>
      <c r="I297" s="273" t="s">
        <v>221</v>
      </c>
      <c r="J297" s="61"/>
      <c r="K297" s="326">
        <v>0</v>
      </c>
      <c r="L297" s="326">
        <v>0</v>
      </c>
      <c r="M297" s="327">
        <f t="shared" si="4"/>
        <v>0</v>
      </c>
    </row>
    <row r="298" spans="1:13" ht="27.95" customHeight="1" x14ac:dyDescent="0.15">
      <c r="A298" s="201"/>
      <c r="B298" s="80"/>
      <c r="C298" s="313"/>
      <c r="D298" s="314"/>
      <c r="E298" s="314"/>
      <c r="F298" s="290"/>
      <c r="G298" s="709"/>
      <c r="H298" s="632" t="s">
        <v>549</v>
      </c>
      <c r="I298" s="273"/>
      <c r="J298" s="61"/>
      <c r="K298" s="326">
        <f>SUM(K299)</f>
        <v>0</v>
      </c>
      <c r="L298" s="326">
        <f>SUM(L299)</f>
        <v>0</v>
      </c>
      <c r="M298" s="327">
        <f t="shared" si="4"/>
        <v>0</v>
      </c>
    </row>
    <row r="299" spans="1:13" ht="27.95" customHeight="1" x14ac:dyDescent="0.15">
      <c r="A299" s="201"/>
      <c r="B299" s="80"/>
      <c r="C299" s="313"/>
      <c r="D299" s="314"/>
      <c r="E299" s="314"/>
      <c r="F299" s="290"/>
      <c r="G299" s="709"/>
      <c r="H299" s="635"/>
      <c r="I299" s="273" t="s">
        <v>549</v>
      </c>
      <c r="J299" s="61"/>
      <c r="K299" s="326">
        <v>0</v>
      </c>
      <c r="L299" s="326">
        <v>0</v>
      </c>
      <c r="M299" s="327">
        <f t="shared" si="4"/>
        <v>0</v>
      </c>
    </row>
    <row r="300" spans="1:13" ht="27.95" customHeight="1" x14ac:dyDescent="0.15">
      <c r="A300" s="201"/>
      <c r="B300" s="80"/>
      <c r="C300" s="313"/>
      <c r="D300" s="314"/>
      <c r="E300" s="314"/>
      <c r="F300" s="290"/>
      <c r="G300" s="709"/>
      <c r="H300" s="632" t="s">
        <v>551</v>
      </c>
      <c r="I300" s="273"/>
      <c r="J300" s="61"/>
      <c r="K300" s="363">
        <f>SUM(K301+K302+K303)</f>
        <v>207</v>
      </c>
      <c r="L300" s="363">
        <f>SUM(L301+L302+L303)</f>
        <v>0</v>
      </c>
      <c r="M300" s="364">
        <f t="shared" si="4"/>
        <v>207</v>
      </c>
    </row>
    <row r="301" spans="1:13" ht="27.95" customHeight="1" x14ac:dyDescent="0.15">
      <c r="A301" s="201"/>
      <c r="B301" s="80"/>
      <c r="C301" s="313"/>
      <c r="D301" s="314"/>
      <c r="E301" s="314"/>
      <c r="F301" s="290"/>
      <c r="G301" s="709"/>
      <c r="H301" s="633"/>
      <c r="I301" s="273" t="s">
        <v>552</v>
      </c>
      <c r="J301" s="61"/>
      <c r="K301" s="354">
        <v>207</v>
      </c>
      <c r="L301" s="354">
        <v>0</v>
      </c>
      <c r="M301" s="355">
        <f t="shared" si="4"/>
        <v>207</v>
      </c>
    </row>
    <row r="302" spans="1:13" ht="27.95" customHeight="1" x14ac:dyDescent="0.15">
      <c r="A302" s="201"/>
      <c r="B302" s="80"/>
      <c r="C302" s="313"/>
      <c r="D302" s="314"/>
      <c r="E302" s="314"/>
      <c r="F302" s="290"/>
      <c r="G302" s="709"/>
      <c r="H302" s="633"/>
      <c r="I302" s="273" t="s">
        <v>553</v>
      </c>
      <c r="J302" s="61"/>
      <c r="K302" s="326">
        <v>0</v>
      </c>
      <c r="L302" s="326">
        <v>0</v>
      </c>
      <c r="M302" s="327">
        <f t="shared" si="4"/>
        <v>0</v>
      </c>
    </row>
    <row r="303" spans="1:13" ht="27.95" customHeight="1" x14ac:dyDescent="0.15">
      <c r="A303" s="201"/>
      <c r="B303" s="80"/>
      <c r="C303" s="313"/>
      <c r="D303" s="314"/>
      <c r="E303" s="314"/>
      <c r="F303" s="290"/>
      <c r="G303" s="709"/>
      <c r="H303" s="633"/>
      <c r="I303" s="695" t="s">
        <v>554</v>
      </c>
      <c r="J303" s="61"/>
      <c r="K303" s="326">
        <f>SUM(K304+K305+K306)</f>
        <v>0</v>
      </c>
      <c r="L303" s="326">
        <f>SUM(L304+L305+L306)</f>
        <v>0</v>
      </c>
      <c r="M303" s="327">
        <f t="shared" si="4"/>
        <v>0</v>
      </c>
    </row>
    <row r="304" spans="1:13" ht="27.95" customHeight="1" x14ac:dyDescent="0.15">
      <c r="A304" s="201"/>
      <c r="B304" s="80"/>
      <c r="C304" s="313"/>
      <c r="D304" s="314"/>
      <c r="E304" s="314"/>
      <c r="F304" s="290"/>
      <c r="G304" s="709"/>
      <c r="H304" s="633"/>
      <c r="I304" s="696"/>
      <c r="J304" s="265" t="s">
        <v>555</v>
      </c>
      <c r="K304" s="326">
        <v>0</v>
      </c>
      <c r="L304" s="326">
        <v>0</v>
      </c>
      <c r="M304" s="327">
        <f t="shared" si="4"/>
        <v>0</v>
      </c>
    </row>
    <row r="305" spans="1:13" ht="27.95" customHeight="1" x14ac:dyDescent="0.15">
      <c r="A305" s="201"/>
      <c r="B305" s="80"/>
      <c r="C305" s="313"/>
      <c r="D305" s="314"/>
      <c r="E305" s="314"/>
      <c r="F305" s="290"/>
      <c r="G305" s="709"/>
      <c r="H305" s="633"/>
      <c r="I305" s="696"/>
      <c r="J305" s="265" t="s">
        <v>556</v>
      </c>
      <c r="K305" s="326">
        <v>0</v>
      </c>
      <c r="L305" s="326">
        <v>0</v>
      </c>
      <c r="M305" s="327">
        <f t="shared" si="4"/>
        <v>0</v>
      </c>
    </row>
    <row r="306" spans="1:13" ht="27.95" customHeight="1" x14ac:dyDescent="0.15">
      <c r="A306" s="201"/>
      <c r="B306" s="80"/>
      <c r="C306" s="313"/>
      <c r="D306" s="314"/>
      <c r="E306" s="314"/>
      <c r="F306" s="290"/>
      <c r="G306" s="709"/>
      <c r="H306" s="635"/>
      <c r="I306" s="697"/>
      <c r="J306" s="265" t="s">
        <v>550</v>
      </c>
      <c r="K306" s="326">
        <v>0</v>
      </c>
      <c r="L306" s="326">
        <v>0</v>
      </c>
      <c r="M306" s="327">
        <f t="shared" si="4"/>
        <v>0</v>
      </c>
    </row>
    <row r="307" spans="1:13" ht="27.95" customHeight="1" x14ac:dyDescent="0.15">
      <c r="A307" s="201"/>
      <c r="B307" s="80"/>
      <c r="C307" s="313"/>
      <c r="D307" s="314"/>
      <c r="E307" s="314"/>
      <c r="F307" s="290"/>
      <c r="G307" s="709"/>
      <c r="H307" s="632" t="s">
        <v>557</v>
      </c>
      <c r="I307" s="273"/>
      <c r="J307" s="61"/>
      <c r="K307" s="326">
        <f>SUM(K308)</f>
        <v>0</v>
      </c>
      <c r="L307" s="326">
        <f>SUM(L308)</f>
        <v>0</v>
      </c>
      <c r="M307" s="327">
        <f t="shared" si="4"/>
        <v>0</v>
      </c>
    </row>
    <row r="308" spans="1:13" ht="27.95" customHeight="1" x14ac:dyDescent="0.15">
      <c r="A308" s="201"/>
      <c r="B308" s="80"/>
      <c r="C308" s="313"/>
      <c r="D308" s="314"/>
      <c r="E308" s="314"/>
      <c r="F308" s="701" t="s">
        <v>697</v>
      </c>
      <c r="G308" s="709"/>
      <c r="H308" s="635"/>
      <c r="I308" s="273" t="s">
        <v>557</v>
      </c>
      <c r="J308" s="61"/>
      <c r="K308" s="326">
        <v>0</v>
      </c>
      <c r="L308" s="326">
        <v>0</v>
      </c>
      <c r="M308" s="327">
        <f t="shared" si="4"/>
        <v>0</v>
      </c>
    </row>
    <row r="309" spans="1:13" ht="27.95" customHeight="1" x14ac:dyDescent="0.15">
      <c r="A309" s="201"/>
      <c r="B309" s="80"/>
      <c r="C309" s="313"/>
      <c r="D309" s="314"/>
      <c r="E309" s="314"/>
      <c r="F309" s="701"/>
      <c r="G309" s="709"/>
      <c r="H309" s="632" t="s">
        <v>583</v>
      </c>
      <c r="I309" s="273"/>
      <c r="J309" s="61"/>
      <c r="K309" s="326">
        <f>SUM(K310)</f>
        <v>0</v>
      </c>
      <c r="L309" s="326">
        <f>SUM(L310)</f>
        <v>0</v>
      </c>
      <c r="M309" s="327">
        <f t="shared" si="4"/>
        <v>0</v>
      </c>
    </row>
    <row r="310" spans="1:13" ht="27.95" customHeight="1" x14ac:dyDescent="0.15">
      <c r="A310" s="201"/>
      <c r="B310" s="80"/>
      <c r="C310" s="313"/>
      <c r="D310" s="314"/>
      <c r="E310" s="314"/>
      <c r="F310" s="701"/>
      <c r="G310" s="709"/>
      <c r="H310" s="635"/>
      <c r="I310" s="265" t="s">
        <v>583</v>
      </c>
      <c r="J310" s="61"/>
      <c r="K310" s="326">
        <v>0</v>
      </c>
      <c r="L310" s="326">
        <v>0</v>
      </c>
      <c r="M310" s="327">
        <f t="shared" si="4"/>
        <v>0</v>
      </c>
    </row>
    <row r="311" spans="1:13" ht="27.95" customHeight="1" x14ac:dyDescent="0.15">
      <c r="A311" s="201"/>
      <c r="B311" s="80"/>
      <c r="C311" s="313"/>
      <c r="D311" s="314"/>
      <c r="E311" s="314"/>
      <c r="F311" s="701"/>
      <c r="G311" s="709"/>
      <c r="H311" s="632" t="s">
        <v>558</v>
      </c>
      <c r="I311" s="273"/>
      <c r="J311" s="61"/>
      <c r="K311" s="326">
        <f>SUM(K312)</f>
        <v>0</v>
      </c>
      <c r="L311" s="326">
        <f>SUM(L312)</f>
        <v>0</v>
      </c>
      <c r="M311" s="327">
        <f t="shared" si="4"/>
        <v>0</v>
      </c>
    </row>
    <row r="312" spans="1:13" ht="27.95" customHeight="1" x14ac:dyDescent="0.15">
      <c r="A312" s="201"/>
      <c r="B312" s="80"/>
      <c r="C312" s="313"/>
      <c r="D312" s="314"/>
      <c r="E312" s="314"/>
      <c r="F312" s="701"/>
      <c r="G312" s="709"/>
      <c r="H312" s="635"/>
      <c r="I312" s="273" t="s">
        <v>558</v>
      </c>
      <c r="J312" s="61"/>
      <c r="K312" s="326">
        <v>0</v>
      </c>
      <c r="L312" s="326">
        <v>0</v>
      </c>
      <c r="M312" s="327">
        <f t="shared" si="4"/>
        <v>0</v>
      </c>
    </row>
    <row r="313" spans="1:13" ht="27.95" customHeight="1" x14ac:dyDescent="0.15">
      <c r="A313" s="201"/>
      <c r="B313" s="80"/>
      <c r="C313" s="313"/>
      <c r="D313" s="314"/>
      <c r="E313" s="314"/>
      <c r="F313" s="701"/>
      <c r="G313" s="709"/>
      <c r="H313" s="632" t="s">
        <v>559</v>
      </c>
      <c r="I313" s="273"/>
      <c r="J313" s="61"/>
      <c r="K313" s="326">
        <f>SUM(K314)</f>
        <v>0</v>
      </c>
      <c r="L313" s="326">
        <f>SUM(L314)</f>
        <v>0</v>
      </c>
      <c r="M313" s="327">
        <f t="shared" si="4"/>
        <v>0</v>
      </c>
    </row>
    <row r="314" spans="1:13" ht="27.95" customHeight="1" x14ac:dyDescent="0.15">
      <c r="A314" s="201"/>
      <c r="B314" s="80"/>
      <c r="C314" s="313"/>
      <c r="D314" s="314"/>
      <c r="E314" s="314"/>
      <c r="F314" s="701"/>
      <c r="G314" s="709"/>
      <c r="H314" s="635"/>
      <c r="I314" s="273" t="s">
        <v>559</v>
      </c>
      <c r="J314" s="61"/>
      <c r="K314" s="326">
        <v>0</v>
      </c>
      <c r="L314" s="326">
        <v>0</v>
      </c>
      <c r="M314" s="327">
        <f t="shared" si="4"/>
        <v>0</v>
      </c>
    </row>
    <row r="315" spans="1:13" ht="27.95" customHeight="1" x14ac:dyDescent="0.15">
      <c r="A315" s="201"/>
      <c r="B315" s="80"/>
      <c r="C315" s="313"/>
      <c r="D315" s="314"/>
      <c r="E315" s="314"/>
      <c r="F315" s="701"/>
      <c r="G315" s="709"/>
      <c r="H315" s="632" t="s">
        <v>561</v>
      </c>
      <c r="I315" s="273"/>
      <c r="J315" s="61"/>
      <c r="K315" s="326">
        <f>SUM(K316)</f>
        <v>0</v>
      </c>
      <c r="L315" s="326">
        <f>SUM(L316)</f>
        <v>0</v>
      </c>
      <c r="M315" s="327">
        <f t="shared" si="4"/>
        <v>0</v>
      </c>
    </row>
    <row r="316" spans="1:13" ht="27.95" customHeight="1" x14ac:dyDescent="0.15">
      <c r="A316" s="201"/>
      <c r="B316" s="80"/>
      <c r="C316" s="313"/>
      <c r="D316" s="314"/>
      <c r="E316" s="314"/>
      <c r="F316" s="701"/>
      <c r="G316" s="709"/>
      <c r="H316" s="635"/>
      <c r="I316" s="265" t="s">
        <v>561</v>
      </c>
      <c r="J316" s="61"/>
      <c r="K316" s="326">
        <v>0</v>
      </c>
      <c r="L316" s="326">
        <v>0</v>
      </c>
      <c r="M316" s="327">
        <f t="shared" si="4"/>
        <v>0</v>
      </c>
    </row>
    <row r="317" spans="1:13" ht="27.95" customHeight="1" x14ac:dyDescent="0.15">
      <c r="A317" s="201"/>
      <c r="B317" s="80"/>
      <c r="C317" s="313"/>
      <c r="D317" s="314"/>
      <c r="E317" s="314"/>
      <c r="F317" s="290"/>
      <c r="G317" s="709"/>
      <c r="H317" s="632" t="s">
        <v>563</v>
      </c>
      <c r="I317" s="273"/>
      <c r="J317" s="61"/>
      <c r="K317" s="326">
        <f>SUM(K318)</f>
        <v>0</v>
      </c>
      <c r="L317" s="326">
        <f>SUM(L318)</f>
        <v>0</v>
      </c>
      <c r="M317" s="327">
        <f t="shared" si="4"/>
        <v>0</v>
      </c>
    </row>
    <row r="318" spans="1:13" ht="27.95" customHeight="1" x14ac:dyDescent="0.15">
      <c r="A318" s="201"/>
      <c r="B318" s="80"/>
      <c r="C318" s="313"/>
      <c r="D318" s="314"/>
      <c r="E318" s="314"/>
      <c r="F318" s="290"/>
      <c r="G318" s="709"/>
      <c r="H318" s="635"/>
      <c r="I318" s="273" t="s">
        <v>563</v>
      </c>
      <c r="J318" s="61"/>
      <c r="K318" s="326">
        <v>0</v>
      </c>
      <c r="L318" s="326">
        <v>0</v>
      </c>
      <c r="M318" s="327">
        <f t="shared" si="4"/>
        <v>0</v>
      </c>
    </row>
    <row r="319" spans="1:13" ht="27.95" customHeight="1" x14ac:dyDescent="0.15">
      <c r="A319" s="201"/>
      <c r="B319" s="80"/>
      <c r="C319" s="313"/>
      <c r="D319" s="314"/>
      <c r="E319" s="314"/>
      <c r="F319" s="290"/>
      <c r="G319" s="709"/>
      <c r="H319" s="632" t="s">
        <v>564</v>
      </c>
      <c r="I319" s="273"/>
      <c r="J319" s="61"/>
      <c r="K319" s="326">
        <f>SUM(K320)</f>
        <v>0</v>
      </c>
      <c r="L319" s="326">
        <f>SUM(L320)</f>
        <v>0</v>
      </c>
      <c r="M319" s="327">
        <f t="shared" si="4"/>
        <v>0</v>
      </c>
    </row>
    <row r="320" spans="1:13" ht="27.95" customHeight="1" x14ac:dyDescent="0.15">
      <c r="A320" s="201"/>
      <c r="B320" s="80"/>
      <c r="C320" s="313"/>
      <c r="D320" s="314"/>
      <c r="E320" s="314"/>
      <c r="F320" s="290"/>
      <c r="G320" s="709"/>
      <c r="H320" s="635"/>
      <c r="I320" s="273" t="s">
        <v>564</v>
      </c>
      <c r="J320" s="61"/>
      <c r="K320" s="326">
        <v>0</v>
      </c>
      <c r="L320" s="326">
        <v>0</v>
      </c>
      <c r="M320" s="327">
        <f t="shared" si="4"/>
        <v>0</v>
      </c>
    </row>
    <row r="321" spans="1:13" ht="27.95" customHeight="1" x14ac:dyDescent="0.15">
      <c r="A321" s="201"/>
      <c r="B321" s="80"/>
      <c r="C321" s="313"/>
      <c r="D321" s="314"/>
      <c r="E321" s="314"/>
      <c r="F321" s="290"/>
      <c r="G321" s="709"/>
      <c r="H321" s="632" t="s">
        <v>230</v>
      </c>
      <c r="I321" s="273"/>
      <c r="J321" s="61"/>
      <c r="K321" s="326">
        <f>SUM(K322)</f>
        <v>0</v>
      </c>
      <c r="L321" s="326">
        <f>SUM(L322)</f>
        <v>0</v>
      </c>
      <c r="M321" s="327">
        <f t="shared" si="4"/>
        <v>0</v>
      </c>
    </row>
    <row r="322" spans="1:13" ht="27.95" customHeight="1" x14ac:dyDescent="0.15">
      <c r="A322" s="201"/>
      <c r="B322" s="80"/>
      <c r="C322" s="313"/>
      <c r="D322" s="314"/>
      <c r="E322" s="314"/>
      <c r="F322" s="290"/>
      <c r="G322" s="709"/>
      <c r="H322" s="635"/>
      <c r="I322" s="273" t="s">
        <v>230</v>
      </c>
      <c r="J322" s="61"/>
      <c r="K322" s="326">
        <v>0</v>
      </c>
      <c r="L322" s="326">
        <v>0</v>
      </c>
      <c r="M322" s="327">
        <f t="shared" si="4"/>
        <v>0</v>
      </c>
    </row>
    <row r="323" spans="1:13" ht="27.95" customHeight="1" x14ac:dyDescent="0.15">
      <c r="A323" s="201"/>
      <c r="B323" s="80"/>
      <c r="C323" s="313"/>
      <c r="D323" s="314"/>
      <c r="E323" s="314"/>
      <c r="F323" s="290"/>
      <c r="G323" s="709"/>
      <c r="H323" s="632" t="s">
        <v>565</v>
      </c>
      <c r="I323" s="273"/>
      <c r="J323" s="61"/>
      <c r="K323" s="363">
        <f>SUM(K324+K325)</f>
        <v>828</v>
      </c>
      <c r="L323" s="363">
        <f>SUM(L324+L325)</f>
        <v>0</v>
      </c>
      <c r="M323" s="364">
        <f t="shared" si="4"/>
        <v>828</v>
      </c>
    </row>
    <row r="324" spans="1:13" ht="27.95" customHeight="1" x14ac:dyDescent="0.15">
      <c r="A324" s="201"/>
      <c r="B324" s="80"/>
      <c r="C324" s="313"/>
      <c r="D324" s="314"/>
      <c r="E324" s="314"/>
      <c r="F324" s="290"/>
      <c r="G324" s="709"/>
      <c r="H324" s="633"/>
      <c r="I324" s="273" t="s">
        <v>567</v>
      </c>
      <c r="J324" s="61"/>
      <c r="K324" s="354">
        <v>828</v>
      </c>
      <c r="L324" s="354">
        <v>0</v>
      </c>
      <c r="M324" s="355">
        <f t="shared" si="4"/>
        <v>828</v>
      </c>
    </row>
    <row r="325" spans="1:13" ht="27.95" customHeight="1" x14ac:dyDescent="0.15">
      <c r="A325" s="201"/>
      <c r="B325" s="80"/>
      <c r="C325" s="313"/>
      <c r="D325" s="314"/>
      <c r="E325" s="314"/>
      <c r="F325" s="290"/>
      <c r="G325" s="709"/>
      <c r="H325" s="635"/>
      <c r="I325" s="273" t="s">
        <v>504</v>
      </c>
      <c r="J325" s="61"/>
      <c r="K325" s="354">
        <v>0</v>
      </c>
      <c r="L325" s="354">
        <v>0</v>
      </c>
      <c r="M325" s="355">
        <f t="shared" ref="M325:M332" si="5">SUM(K325-L325)</f>
        <v>0</v>
      </c>
    </row>
    <row r="326" spans="1:13" ht="27.95" customHeight="1" x14ac:dyDescent="0.15">
      <c r="A326" s="201"/>
      <c r="B326" s="80"/>
      <c r="C326" s="313"/>
      <c r="D326" s="314"/>
      <c r="E326" s="314"/>
      <c r="F326" s="290"/>
      <c r="G326" s="726"/>
      <c r="H326" s="745" t="s">
        <v>590</v>
      </c>
      <c r="I326" s="745"/>
      <c r="J326" s="745"/>
      <c r="K326" s="354">
        <f>SUM(K294+K296+K298+K300+K307+K309+K311+K313+K315+K317+K319+K321+K323)</f>
        <v>1035</v>
      </c>
      <c r="L326" s="354">
        <v>0</v>
      </c>
      <c r="M326" s="355">
        <f t="shared" si="5"/>
        <v>1035</v>
      </c>
    </row>
    <row r="327" spans="1:13" ht="27.95" customHeight="1" x14ac:dyDescent="0.15">
      <c r="A327" s="201"/>
      <c r="B327" s="80"/>
      <c r="C327" s="313"/>
      <c r="D327" s="314"/>
      <c r="E327" s="314"/>
      <c r="F327" s="291"/>
      <c r="G327" s="713" t="s">
        <v>712</v>
      </c>
      <c r="H327" s="741"/>
      <c r="I327" s="741"/>
      <c r="J327" s="742"/>
      <c r="K327" s="354">
        <f>SUM(K293-K326)</f>
        <v>-1035</v>
      </c>
      <c r="L327" s="354">
        <f>SUM(L293-L326)</f>
        <v>0</v>
      </c>
      <c r="M327" s="355">
        <f t="shared" si="5"/>
        <v>-1035</v>
      </c>
    </row>
    <row r="328" spans="1:13" ht="27.95" customHeight="1" x14ac:dyDescent="0.15">
      <c r="A328" s="201"/>
      <c r="B328" s="80"/>
      <c r="C328" s="313"/>
      <c r="D328" s="314"/>
      <c r="E328" s="314"/>
      <c r="F328" s="716" t="s">
        <v>681</v>
      </c>
      <c r="G328" s="717"/>
      <c r="H328" s="717"/>
      <c r="I328" s="717"/>
      <c r="J328" s="743"/>
      <c r="K328" s="354">
        <v>49</v>
      </c>
      <c r="L328" s="354">
        <v>0</v>
      </c>
      <c r="M328" s="355">
        <f t="shared" si="5"/>
        <v>49</v>
      </c>
    </row>
    <row r="329" spans="1:13" ht="27.95" customHeight="1" thickBot="1" x14ac:dyDescent="0.2">
      <c r="A329" s="201"/>
      <c r="B329" s="80"/>
      <c r="C329" s="313"/>
      <c r="D329" s="314"/>
      <c r="E329" s="314"/>
      <c r="F329" s="718" t="s">
        <v>243</v>
      </c>
      <c r="G329" s="719"/>
      <c r="H329" s="719"/>
      <c r="I329" s="719"/>
      <c r="J329" s="744"/>
      <c r="K329" s="358">
        <f>SUM(K221+K264+K327-K328)</f>
        <v>0</v>
      </c>
      <c r="L329" s="358">
        <f>SUM(L221+L264+L327-L328)</f>
        <v>0</v>
      </c>
      <c r="M329" s="359">
        <f t="shared" si="5"/>
        <v>0</v>
      </c>
    </row>
    <row r="330" spans="1:13" ht="27.95" customHeight="1" thickBot="1" x14ac:dyDescent="0.2">
      <c r="A330" s="201"/>
      <c r="B330" s="80"/>
      <c r="C330" s="313"/>
      <c r="D330" s="314"/>
      <c r="E330" s="314"/>
      <c r="F330" s="350"/>
      <c r="G330" s="350"/>
      <c r="H330" s="350"/>
      <c r="I330" s="350"/>
      <c r="J330" s="350"/>
      <c r="K330" s="351"/>
      <c r="L330" s="351"/>
      <c r="M330" s="351"/>
    </row>
    <row r="331" spans="1:13" ht="27.95" customHeight="1" x14ac:dyDescent="0.15">
      <c r="A331" s="201"/>
      <c r="B331" s="80"/>
      <c r="C331" s="313"/>
      <c r="D331" s="314"/>
      <c r="E331" s="314"/>
      <c r="F331" s="720" t="s">
        <v>244</v>
      </c>
      <c r="G331" s="721"/>
      <c r="H331" s="721"/>
      <c r="I331" s="721"/>
      <c r="J331" s="722"/>
      <c r="K331" s="347">
        <v>0</v>
      </c>
      <c r="L331" s="347">
        <v>0</v>
      </c>
      <c r="M331" s="348">
        <f t="shared" si="5"/>
        <v>0</v>
      </c>
    </row>
    <row r="332" spans="1:13" ht="27.95" customHeight="1" thickBot="1" x14ac:dyDescent="0.2">
      <c r="A332" s="315"/>
      <c r="B332" s="316"/>
      <c r="C332" s="317"/>
      <c r="D332" s="318"/>
      <c r="E332" s="318"/>
      <c r="F332" s="723" t="s">
        <v>245</v>
      </c>
      <c r="G332" s="724"/>
      <c r="H332" s="724"/>
      <c r="I332" s="724"/>
      <c r="J332" s="725"/>
      <c r="K332" s="329">
        <f>SUM(K329+K331)</f>
        <v>0</v>
      </c>
      <c r="L332" s="329">
        <f>SUM(L329+L331)</f>
        <v>0</v>
      </c>
      <c r="M332" s="330">
        <f t="shared" si="5"/>
        <v>0</v>
      </c>
    </row>
  </sheetData>
  <sheetProtection password="F4BB" sheet="1" objects="1" scenarios="1"/>
  <mergeCells count="139">
    <mergeCell ref="A1:E1"/>
    <mergeCell ref="H1:M1"/>
    <mergeCell ref="A2:E2"/>
    <mergeCell ref="H2:J2"/>
    <mergeCell ref="H3:J3"/>
    <mergeCell ref="K3:M3"/>
    <mergeCell ref="I6:I9"/>
    <mergeCell ref="D7:D9"/>
    <mergeCell ref="H10:H14"/>
    <mergeCell ref="C11:C13"/>
    <mergeCell ref="I11:I13"/>
    <mergeCell ref="D12:D13"/>
    <mergeCell ref="A5:A63"/>
    <mergeCell ref="B5:B63"/>
    <mergeCell ref="F5:F14"/>
    <mergeCell ref="G5:G15"/>
    <mergeCell ref="H5:H9"/>
    <mergeCell ref="C6:C9"/>
    <mergeCell ref="H15:H28"/>
    <mergeCell ref="C16:C24"/>
    <mergeCell ref="G46:G56"/>
    <mergeCell ref="H46:H48"/>
    <mergeCell ref="C47:C48"/>
    <mergeCell ref="F47:F56"/>
    <mergeCell ref="H49:H51"/>
    <mergeCell ref="C53:C63"/>
    <mergeCell ref="D54:D63"/>
    <mergeCell ref="I54:I59"/>
    <mergeCell ref="I60:I72"/>
    <mergeCell ref="I17:I22"/>
    <mergeCell ref="I23:I24"/>
    <mergeCell ref="I25:I28"/>
    <mergeCell ref="H29:H45"/>
    <mergeCell ref="C30:C45"/>
    <mergeCell ref="I30:I31"/>
    <mergeCell ref="I32:I39"/>
    <mergeCell ref="D33:D38"/>
    <mergeCell ref="I40:I45"/>
    <mergeCell ref="D41:D43"/>
    <mergeCell ref="I78:I86"/>
    <mergeCell ref="I87:I89"/>
    <mergeCell ref="I90:I95"/>
    <mergeCell ref="I96:I100"/>
    <mergeCell ref="F97:F106"/>
    <mergeCell ref="G97:G98"/>
    <mergeCell ref="H101:H110"/>
    <mergeCell ref="I102:I104"/>
    <mergeCell ref="I105:I106"/>
    <mergeCell ref="I107:I110"/>
    <mergeCell ref="F129:F138"/>
    <mergeCell ref="I130:I133"/>
    <mergeCell ref="I134:I136"/>
    <mergeCell ref="I137:I139"/>
    <mergeCell ref="I142:I144"/>
    <mergeCell ref="H111:H115"/>
    <mergeCell ref="I112:I115"/>
    <mergeCell ref="H116:H117"/>
    <mergeCell ref="H118:H119"/>
    <mergeCell ref="H120:H121"/>
    <mergeCell ref="H122:H126"/>
    <mergeCell ref="I124:I126"/>
    <mergeCell ref="H145:H166"/>
    <mergeCell ref="I146:I148"/>
    <mergeCell ref="I152:I154"/>
    <mergeCell ref="H167:H168"/>
    <mergeCell ref="G168:G169"/>
    <mergeCell ref="I170:I172"/>
    <mergeCell ref="H127:J127"/>
    <mergeCell ref="G128:G131"/>
    <mergeCell ref="H128:H144"/>
    <mergeCell ref="H212:H213"/>
    <mergeCell ref="H214:H217"/>
    <mergeCell ref="I215:I217"/>
    <mergeCell ref="H218:H219"/>
    <mergeCell ref="H220:J220"/>
    <mergeCell ref="H221:J221"/>
    <mergeCell ref="I174:I176"/>
    <mergeCell ref="F181:F190"/>
    <mergeCell ref="I184:I188"/>
    <mergeCell ref="H198:H199"/>
    <mergeCell ref="H200:H211"/>
    <mergeCell ref="I201:I211"/>
    <mergeCell ref="H278:H279"/>
    <mergeCell ref="H280:H281"/>
    <mergeCell ref="H282:H283"/>
    <mergeCell ref="H284:H285"/>
    <mergeCell ref="H257:H258"/>
    <mergeCell ref="H259:H260"/>
    <mergeCell ref="H261:H262"/>
    <mergeCell ref="H263:J263"/>
    <mergeCell ref="F222:F229"/>
    <mergeCell ref="G222:G223"/>
    <mergeCell ref="H222:H224"/>
    <mergeCell ref="H225:H227"/>
    <mergeCell ref="H228:H229"/>
    <mergeCell ref="H230:H240"/>
    <mergeCell ref="I231:I233"/>
    <mergeCell ref="I234:I240"/>
    <mergeCell ref="H241:H242"/>
    <mergeCell ref="H243:J243"/>
    <mergeCell ref="G244:G246"/>
    <mergeCell ref="H244:H245"/>
    <mergeCell ref="H246:H256"/>
    <mergeCell ref="I247:I249"/>
    <mergeCell ref="I250:I256"/>
    <mergeCell ref="H264:J264"/>
    <mergeCell ref="H288:H289"/>
    <mergeCell ref="H290:H292"/>
    <mergeCell ref="H293:J293"/>
    <mergeCell ref="G294:G326"/>
    <mergeCell ref="H294:H295"/>
    <mergeCell ref="H296:H297"/>
    <mergeCell ref="H298:H299"/>
    <mergeCell ref="H300:H306"/>
    <mergeCell ref="I303:I306"/>
    <mergeCell ref="F331:J331"/>
    <mergeCell ref="F332:J332"/>
    <mergeCell ref="H317:H318"/>
    <mergeCell ref="H319:H320"/>
    <mergeCell ref="H321:H322"/>
    <mergeCell ref="H323:H325"/>
    <mergeCell ref="H326:J326"/>
    <mergeCell ref="G327:J327"/>
    <mergeCell ref="F265:F273"/>
    <mergeCell ref="G265:G293"/>
    <mergeCell ref="H265:H266"/>
    <mergeCell ref="H267:H273"/>
    <mergeCell ref="I270:I273"/>
    <mergeCell ref="H274:H275"/>
    <mergeCell ref="H276:H277"/>
    <mergeCell ref="F328:J328"/>
    <mergeCell ref="F329:J329"/>
    <mergeCell ref="H307:H308"/>
    <mergeCell ref="F308:F316"/>
    <mergeCell ref="H309:H310"/>
    <mergeCell ref="H311:H312"/>
    <mergeCell ref="H313:H314"/>
    <mergeCell ref="H315:H316"/>
    <mergeCell ref="H286:H287"/>
  </mergeCells>
  <phoneticPr fontId="1"/>
  <pageMargins left="0.39370078740157483" right="0" top="0" bottom="0" header="0.31496062992125984" footer="0.31496062992125984"/>
  <pageSetup paperSize="9" scale="65" orientation="portrait" r:id="rId1"/>
  <headerFooter>
    <oddFooter>&amp;C&amp;P</oddFooter>
  </headerFooter>
  <rowBreaks count="7" manualBreakCount="7">
    <brk id="45" max="24" man="1"/>
    <brk id="86" max="24" man="1"/>
    <brk id="127" max="24" man="1"/>
    <brk id="166" max="24" man="1"/>
    <brk id="211" max="24" man="1"/>
    <brk id="256" max="24" man="1"/>
    <brk id="29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21</vt:i4>
      </vt:variant>
    </vt:vector>
  </HeadingPairs>
  <TitlesOfParts>
    <vt:vector size="36" baseType="lpstr">
      <vt:lpstr>27当初予算</vt:lpstr>
      <vt:lpstr>事業区分</vt:lpstr>
      <vt:lpstr>法人拠点</vt:lpstr>
      <vt:lpstr>共同募金拠点</vt:lpstr>
      <vt:lpstr>訪問拠点</vt:lpstr>
      <vt:lpstr>通所拠点</vt:lpstr>
      <vt:lpstr>事業公益</vt:lpstr>
      <vt:lpstr>居宅拠点</vt:lpstr>
      <vt:lpstr>地域包括拠点</vt:lpstr>
      <vt:lpstr>使用しない</vt:lpstr>
      <vt:lpstr>使用しない2</vt:lpstr>
      <vt:lpstr>使用しない3</vt:lpstr>
      <vt:lpstr>貸借対照ＢＳ</vt:lpstr>
      <vt:lpstr>通所拠点 (2)</vt:lpstr>
      <vt:lpstr>Sheet1</vt:lpstr>
      <vt:lpstr>'27当初予算'!Print_Area</vt:lpstr>
      <vt:lpstr>居宅拠点!Print_Area</vt:lpstr>
      <vt:lpstr>共同募金拠点!Print_Area</vt:lpstr>
      <vt:lpstr>使用しない3!Print_Area</vt:lpstr>
      <vt:lpstr>事業区分!Print_Area</vt:lpstr>
      <vt:lpstr>事業公益!Print_Area</vt:lpstr>
      <vt:lpstr>地域包括拠点!Print_Area</vt:lpstr>
      <vt:lpstr>通所拠点!Print_Area</vt:lpstr>
      <vt:lpstr>'通所拠点 (2)'!Print_Area</vt:lpstr>
      <vt:lpstr>法人拠点!Print_Area</vt:lpstr>
      <vt:lpstr>訪問拠点!Print_Area</vt:lpstr>
      <vt:lpstr>'27当初予算'!Print_Titles</vt:lpstr>
      <vt:lpstr>居宅拠点!Print_Titles</vt:lpstr>
      <vt:lpstr>共同募金拠点!Print_Titles</vt:lpstr>
      <vt:lpstr>事業区分!Print_Titles</vt:lpstr>
      <vt:lpstr>事業公益!Print_Titles</vt:lpstr>
      <vt:lpstr>地域包括拠点!Print_Titles</vt:lpstr>
      <vt:lpstr>通所拠点!Print_Titles</vt:lpstr>
      <vt:lpstr>'通所拠点 (2)'!Print_Titles</vt:lpstr>
      <vt:lpstr>法人拠点!Print_Titles</vt:lpstr>
      <vt:lpstr>訪問拠点!Print_Titles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WCARE02</dc:creator>
  <cp:lastModifiedBy>koy-systems</cp:lastModifiedBy>
  <cp:lastPrinted>2015-09-11T08:54:49Z</cp:lastPrinted>
  <dcterms:created xsi:type="dcterms:W3CDTF">2015-02-05T01:50:58Z</dcterms:created>
  <dcterms:modified xsi:type="dcterms:W3CDTF">2015-10-03T08:17:21Z</dcterms:modified>
</cp:coreProperties>
</file>